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24226"/>
  <mc:AlternateContent xmlns:mc="http://schemas.openxmlformats.org/markup-compatibility/2006">
    <mc:Choice Requires="x15">
      <x15ac:absPath xmlns:x15ac="http://schemas.microsoft.com/office/spreadsheetml/2010/11/ac" url="https://kazcapmen-my.sharepoint.com/personal/murazova_kcm-kazyna_kz/Documents/1. КСМ/2020/1. ПЗ/ПЗ/"/>
    </mc:Choice>
  </mc:AlternateContent>
  <xr:revisionPtr revIDLastSave="36" documentId="114_{DD69CDDC-E19D-489C-BAE5-9AC5522D1095}" xr6:coauthVersionLast="45" xr6:coauthVersionMax="45" xr10:uidLastSave="{979F2DC9-F61D-4C32-9CF1-CADA823A377D}"/>
  <bookViews>
    <workbookView xWindow="-120" yWindow="-120" windowWidth="21840" windowHeight="13140" tabRatio="606" xr2:uid="{00000000-000D-0000-FFFF-FFFF00000000}"/>
  </bookViews>
  <sheets>
    <sheet name="Лист1" sheetId="1" r:id="rId1"/>
    <sheet name="Лист2" sheetId="2" r:id="rId2"/>
  </sheets>
  <externalReferences>
    <externalReference r:id="rId3"/>
    <externalReference r:id="rId4"/>
  </externalReferences>
  <definedNames>
    <definedName name="_xlnm._FilterDatabase" localSheetId="0" hidden="1">Лист1!$A$14:$AB$171</definedName>
    <definedName name="_xlnm.Print_Area" localSheetId="0">Лист1!$A$1:$Y$175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74" i="1" l="1"/>
  <c r="L173" i="1"/>
  <c r="H28" i="2" l="1"/>
  <c r="H29" i="2"/>
  <c r="H30" i="2"/>
  <c r="H31" i="2"/>
  <c r="H32" i="2"/>
  <c r="H33" i="2"/>
  <c r="H34" i="2"/>
  <c r="H35" i="2"/>
  <c r="H36" i="2"/>
  <c r="H37" i="2"/>
  <c r="H38" i="2"/>
  <c r="H39" i="2"/>
  <c r="H40" i="2"/>
  <c r="H41" i="2"/>
  <c r="H42" i="2"/>
  <c r="H43" i="2"/>
  <c r="H44" i="2"/>
  <c r="H45" i="2"/>
  <c r="H46" i="2"/>
  <c r="H47" i="2"/>
  <c r="H48" i="2"/>
  <c r="H49" i="2"/>
  <c r="H27" i="2"/>
  <c r="H4" i="2"/>
  <c r="I4" i="2"/>
  <c r="J4" i="2"/>
  <c r="H5" i="2"/>
  <c r="I5" i="2"/>
  <c r="J5" i="2"/>
  <c r="H6" i="2"/>
  <c r="I6" i="2"/>
  <c r="J6" i="2"/>
  <c r="H7" i="2"/>
  <c r="I7" i="2"/>
  <c r="J7" i="2"/>
  <c r="H8" i="2"/>
  <c r="I8" i="2"/>
  <c r="J8" i="2"/>
  <c r="H9" i="2"/>
  <c r="I9" i="2"/>
  <c r="J9" i="2"/>
  <c r="H10" i="2"/>
  <c r="I10" i="2"/>
  <c r="J10" i="2"/>
  <c r="H11" i="2"/>
  <c r="I11" i="2"/>
  <c r="J11" i="2"/>
  <c r="H12" i="2"/>
  <c r="I12" i="2"/>
  <c r="J12" i="2"/>
  <c r="H13" i="2"/>
  <c r="I13" i="2"/>
  <c r="J13" i="2"/>
  <c r="H14" i="2"/>
  <c r="I14" i="2"/>
  <c r="J14" i="2"/>
  <c r="H15" i="2"/>
  <c r="I15" i="2"/>
  <c r="J15" i="2"/>
  <c r="H16" i="2"/>
  <c r="I16" i="2"/>
  <c r="J16" i="2"/>
  <c r="H17" i="2"/>
  <c r="I17" i="2"/>
  <c r="J17" i="2"/>
  <c r="H18" i="2"/>
  <c r="I18" i="2"/>
  <c r="J18" i="2"/>
  <c r="H19" i="2"/>
  <c r="I19" i="2"/>
  <c r="J19" i="2"/>
  <c r="H20" i="2"/>
  <c r="I20" i="2"/>
  <c r="J20" i="2"/>
  <c r="H21" i="2"/>
  <c r="I21" i="2"/>
  <c r="J21" i="2"/>
  <c r="H22" i="2"/>
  <c r="I22" i="2"/>
  <c r="J22" i="2"/>
  <c r="H23" i="2"/>
  <c r="I23" i="2"/>
  <c r="J23" i="2"/>
  <c r="H24" i="2"/>
  <c r="I24" i="2"/>
  <c r="J24" i="2"/>
  <c r="H25" i="2"/>
  <c r="I25" i="2"/>
  <c r="J25" i="2"/>
  <c r="J3" i="2"/>
  <c r="I3" i="2"/>
  <c r="H3" i="2"/>
  <c r="L108" i="1" l="1" a="1"/>
  <c r="L108" i="1" s="1"/>
  <c r="M108" i="1" l="1"/>
  <c r="L175" i="1"/>
  <c r="L165" i="1"/>
  <c r="L164" i="1"/>
  <c r="M105" i="1"/>
  <c r="M104" i="1"/>
  <c r="M103" i="1"/>
  <c r="M102" i="1"/>
  <c r="M101" i="1"/>
  <c r="M100" i="1"/>
  <c r="M99" i="1"/>
  <c r="M98" i="1"/>
  <c r="M97" i="1"/>
  <c r="M96" i="1"/>
  <c r="M95" i="1"/>
  <c r="M94" i="1"/>
  <c r="M93" i="1"/>
  <c r="M92" i="1"/>
  <c r="M91" i="1"/>
  <c r="M90" i="1"/>
  <c r="M89" i="1"/>
  <c r="M88" i="1"/>
  <c r="M87" i="1"/>
  <c r="M86" i="1"/>
  <c r="M85" i="1"/>
  <c r="M84" i="1"/>
  <c r="M83" i="1"/>
  <c r="L43" i="1" l="1"/>
  <c r="D5" i="1"/>
  <c r="M70" i="1" l="1"/>
  <c r="M69" i="1"/>
  <c r="M68" i="1"/>
  <c r="L120" i="1" l="1"/>
  <c r="L152" i="1"/>
  <c r="L122" i="1" l="1"/>
  <c r="L127" i="1" l="1"/>
  <c r="L149" i="1" l="1"/>
  <c r="L67" i="1" l="1"/>
  <c r="L66" i="1"/>
  <c r="L65" i="1"/>
  <c r="L64" i="1"/>
  <c r="L63" i="1"/>
  <c r="L62" i="1"/>
  <c r="L61" i="1"/>
  <c r="L60" i="1"/>
  <c r="L59" i="1"/>
  <c r="L58" i="1"/>
  <c r="L57" i="1"/>
  <c r="L56" i="1"/>
  <c r="L55" i="1"/>
  <c r="L54" i="1"/>
  <c r="L53" i="1"/>
  <c r="L52" i="1"/>
  <c r="L51" i="1"/>
  <c r="L50" i="1"/>
  <c r="L49" i="1"/>
  <c r="L107" i="1"/>
  <c r="L48" i="1"/>
  <c r="L47" i="1"/>
  <c r="L46" i="1"/>
  <c r="L45" i="1"/>
  <c r="L44" i="1"/>
  <c r="L133" i="1" l="1"/>
  <c r="L132" i="1" l="1"/>
  <c r="L134" i="1" l="1"/>
  <c r="M28" i="1" l="1"/>
  <c r="M27" i="1"/>
  <c r="M26" i="1"/>
  <c r="M25" i="1"/>
  <c r="M24" i="1"/>
  <c r="M23" i="1"/>
  <c r="M22" i="1"/>
  <c r="L128" i="1" l="1"/>
  <c r="L110" i="1" l="1"/>
  <c r="L123" i="1"/>
  <c r="L142" i="1" l="1"/>
  <c r="L143" i="1" l="1"/>
  <c r="L145" i="1"/>
  <c r="L121" i="1" l="1"/>
  <c r="L144" i="1" l="1"/>
  <c r="M77" i="1"/>
  <c r="M75" i="1"/>
  <c r="M76" i="1"/>
  <c r="M74" i="1"/>
  <c r="M71" i="1"/>
  <c r="M72" i="1"/>
  <c r="M73" i="1"/>
  <c r="L176" i="1" l="1"/>
  <c r="L1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Q83" authorId="0" shapeId="0" xr:uid="{D9EB45BC-6F71-429D-A866-63C6805E34F4}">
      <text>
        <r>
          <rPr>
            <b/>
            <sz val="9"/>
            <color indexed="81"/>
            <rFont val="Tahoma"/>
            <charset val="1"/>
          </rPr>
          <t>USER:</t>
        </r>
        <r>
          <rPr>
            <sz val="9"/>
            <color indexed="81"/>
            <rFont val="Tahoma"/>
            <charset val="1"/>
          </rPr>
          <t xml:space="preserve">
</t>
        </r>
      </text>
    </comment>
  </commentList>
</comments>
</file>

<file path=xl/sharedStrings.xml><?xml version="1.0" encoding="utf-8"?>
<sst xmlns="http://schemas.openxmlformats.org/spreadsheetml/2006/main" count="2616" uniqueCount="738">
  <si>
    <t xml:space="preserve">БИН заказчика </t>
  </si>
  <si>
    <t>Акционерное общество "Казына Капитал Менеджмент"</t>
  </si>
  <si>
    <t>Тип пункта плана</t>
  </si>
  <si>
    <t>Вид предмета закупок</t>
  </si>
  <si>
    <t>Дополнительная характеристика (на русском языке)</t>
  </si>
  <si>
    <t>Примечание</t>
  </si>
  <si>
    <t>Товары</t>
  </si>
  <si>
    <t>01 Закупки, не превышающие финансовый год</t>
  </si>
  <si>
    <t>Товар</t>
  </si>
  <si>
    <t xml:space="preserve">172314.500.000002 </t>
  </si>
  <si>
    <t xml:space="preserve">Бумага для офисного оборудования </t>
  </si>
  <si>
    <t xml:space="preserve">формат А4 </t>
  </si>
  <si>
    <t xml:space="preserve">500 п, 80 гр. А4 кеңсе қағазы </t>
  </si>
  <si>
    <t>Бумага офисная  А4, 500 л. 80 гр.</t>
  </si>
  <si>
    <t>06 Из одного источника</t>
  </si>
  <si>
    <t>Одна пачка</t>
  </si>
  <si>
    <t>март</t>
  </si>
  <si>
    <t xml:space="preserve">в течение 30 календарных дней с даты подписания договора </t>
  </si>
  <si>
    <t>710000000</t>
  </si>
  <si>
    <t xml:space="preserve"> не более 50%</t>
  </si>
  <si>
    <t>канцтовары</t>
  </si>
  <si>
    <t>222925.500.000012</t>
  </si>
  <si>
    <t>Маркер</t>
  </si>
  <si>
    <t>пластиковый, нестираемый</t>
  </si>
  <si>
    <t xml:space="preserve">Қағазға жазу жұмыстарына арналған </t>
  </si>
  <si>
    <t>Предназначен для работы на бумаге</t>
  </si>
  <si>
    <t>Штука</t>
  </si>
  <si>
    <t xml:space="preserve">222925.500.000007 </t>
  </si>
  <si>
    <t>Карандаш</t>
  </si>
  <si>
    <t xml:space="preserve">автоматический </t>
  </si>
  <si>
    <t>Пластмассалық, түрлі түсті корпус</t>
  </si>
  <si>
    <t>Пластмассовый, корпус цветной</t>
  </si>
  <si>
    <t>февраль</t>
  </si>
  <si>
    <t>222925.700.000027</t>
  </si>
  <si>
    <t>Папка</t>
  </si>
  <si>
    <t>пластиковая, формат А4</t>
  </si>
  <si>
    <t>А4 форматы, этикеткаға арналған ашық түсті қалталы, түстері әртүрлі, көлемі 8 см</t>
  </si>
  <si>
    <t>Формат А4,  прозрачный кармашек для этикетки, цвета в ассортименте, размер 8 см</t>
  </si>
  <si>
    <t xml:space="preserve">329912.130.000000 </t>
  </si>
  <si>
    <t xml:space="preserve">Ручка канцелярская </t>
  </si>
  <si>
    <t>шариковая</t>
  </si>
  <si>
    <t>Қаламсап, көк сиялы, металл корпусты</t>
  </si>
  <si>
    <t>Ручка шариковая с синими чернилами в металлическом корпусе</t>
  </si>
  <si>
    <t>Қаламсап, көк сиялы</t>
  </si>
  <si>
    <t xml:space="preserve">Ручка шариковая с синими чернилами </t>
  </si>
  <si>
    <t>259923.300.000000</t>
  </si>
  <si>
    <t>Зажим</t>
  </si>
  <si>
    <t>канцелярский</t>
  </si>
  <si>
    <t>Көлемі 25 мм, қағаздарға арналған қысқыштар</t>
  </si>
  <si>
    <t>Зажимы для бумаг, размер 25 мм</t>
  </si>
  <si>
    <t>Көлемі 32 мм, қағаздарға арналған қысқыштар</t>
  </si>
  <si>
    <t>Зажимы для бумаг, размер 32 мм</t>
  </si>
  <si>
    <t>Көлемі 41 мм, қағаздарға арналған қысқыштар</t>
  </si>
  <si>
    <t>Зажимы для бумаг, размер 41 мм</t>
  </si>
  <si>
    <t>172312.700.000011</t>
  </si>
  <si>
    <t>Стикер</t>
  </si>
  <si>
    <t xml:space="preserve">бумажный, для заметок </t>
  </si>
  <si>
    <t>75 х 75 мм, қорабында кемінде 100 дана</t>
  </si>
  <si>
    <t>75 х 75 мм,  в пачке не менее 100 шт</t>
  </si>
  <si>
    <t>205210.900.000026</t>
  </si>
  <si>
    <t>Клей</t>
  </si>
  <si>
    <t xml:space="preserve">канцелярский, карандаш </t>
  </si>
  <si>
    <t>Желім-қарындаш 21 грамм</t>
  </si>
  <si>
    <t>Клей-карандаш 21 грамм</t>
  </si>
  <si>
    <t>222925.900.000017</t>
  </si>
  <si>
    <t>Стикеры</t>
  </si>
  <si>
    <t>пластиковый, для заметок</t>
  </si>
  <si>
    <t>44 х 12 мм, 5 түсті х 25 дана</t>
  </si>
  <si>
    <t>44 х 12 мм, 5 цв. х 25 шт</t>
  </si>
  <si>
    <t>172312.700.000000</t>
  </si>
  <si>
    <t>Бумага</t>
  </si>
  <si>
    <t xml:space="preserve">для заметок </t>
  </si>
  <si>
    <t>Ақ түсті</t>
  </si>
  <si>
    <t>Белый цвет</t>
  </si>
  <si>
    <t>329959.900.000018</t>
  </si>
  <si>
    <t>Индекс</t>
  </si>
  <si>
    <t>самоклеющийся</t>
  </si>
  <si>
    <t>Жинағы желімді бетбелгі 12х45мм және 25х45 мм, жинақта 4 түс х 25 дана, пластикалық</t>
  </si>
  <si>
    <t xml:space="preserve">Набор клеевых закладок 12х45мм и 25х45 мм, в наборе 4 цвета х 25шт, пластиковые  </t>
  </si>
  <si>
    <t>Набор</t>
  </si>
  <si>
    <t>272011.900.000004</t>
  </si>
  <si>
    <t>Батарейка</t>
  </si>
  <si>
    <t>тип АА</t>
  </si>
  <si>
    <t>АА саусақты типті батарея</t>
  </si>
  <si>
    <t>Батарейка пальчиковая типа АА</t>
  </si>
  <si>
    <t>Упаковка</t>
  </si>
  <si>
    <t>апрель</t>
  </si>
  <si>
    <t>272011.900.000003</t>
  </si>
  <si>
    <t xml:space="preserve"> тип ААА</t>
  </si>
  <si>
    <t>ААА шынашақ типті батарейка</t>
  </si>
  <si>
    <t>Батарейка мизинчиковая типа ААА</t>
  </si>
  <si>
    <t>172313.500.000001</t>
  </si>
  <si>
    <t>Скоросшиватель</t>
  </si>
  <si>
    <t>А4 форматына арналған мұрағат мұқабасы, 320x230x40мм, форматы А4</t>
  </si>
  <si>
    <t>Архивная папка для формата А4., 320x230x40мм, формат А4</t>
  </si>
  <si>
    <t xml:space="preserve">110711.310.000002 </t>
  </si>
  <si>
    <t>Вода</t>
  </si>
  <si>
    <t>негазированная, неминеральная, питьевая, природная</t>
  </si>
  <si>
    <t>Газдалмаған ауыз су. Мөлдір. Артық иіс және татымсыз.  V 5 литрден жоғары.</t>
  </si>
  <si>
    <t>Питьевая природная негазированная. Прозрачная. Без посторонних привкусов и запахов. V выше 5 литров.</t>
  </si>
  <si>
    <t>Бутылка</t>
  </si>
  <si>
    <t>декабрь 2019 г.</t>
  </si>
  <si>
    <t>с 01 января по 31 декабря 2020 года</t>
  </si>
  <si>
    <t>Питьевая вода</t>
  </si>
  <si>
    <t>110711.300.000000</t>
  </si>
  <si>
    <t xml:space="preserve">Вода  </t>
  </si>
  <si>
    <t>негазированная, минеральная, питьевая, природная</t>
  </si>
  <si>
    <t>Ауыз су, газдалмаған. ҚР СТ 1432-2005 сәйкес. Минералдануы 0,3 г/дм3 аспайды. Көлемі кемінде 0,5 литр пластик ыдыспен қапталған.</t>
  </si>
  <si>
    <t>Вода питьевая негазированная. Соотвтетствующая СТ РК 1432-2005. С минерализацией не более 0,3 г/дм3. Упакованная в пластиковую тару, объемом не менее 0,5 литра.</t>
  </si>
  <si>
    <t>Ауыз су, газдалмаған. ҚР СТ 1432-2005 сәйкес. Минералдануы 0,3 г/дм3 аспайды.   Көлемі кемінде 0,25 литр әйнек ыдыспен қапталған.</t>
  </si>
  <si>
    <t>Вода питьевая негазированная. Соотвтетствующая СТ РК 1432-2005. С минерализацией не более 0,3 г/дм3. Упакованная в стеклянную тару, объемом не менее 0,25 литра.</t>
  </si>
  <si>
    <t xml:space="preserve">282323.900.000005 </t>
  </si>
  <si>
    <t>Дырокол</t>
  </si>
  <si>
    <t xml:space="preserve">канцелярский, механический </t>
  </si>
  <si>
    <t>Болуы ішкі жиындар үшін белгілер форматтағы, Толық, металл корпус Диаметрі тесік 6 мм арасындағы Қашықтық проколами 80 мм, Бар қондырылған бекіткіш аспаптарды сақтау үшін саңылауларды тесу үшін бүктелген жағдайы, корпустың түсі қара, қуаты сынамамен 40 парақтан кем емес, зауыттық орамада</t>
  </si>
  <si>
    <t>Наличие встроенной линейки для отметки форматов, Полностью металлический корпус, Диаметр прокола 6 мм, Расстояние между проколами 80 мм, Имеет встроенный фиксатор для хранения дырокола в сложенном положении, цвет корпуса черный, пробивная способность не менее 40 листов, в заводской упаковке</t>
  </si>
  <si>
    <t xml:space="preserve">222929.900.000142 </t>
  </si>
  <si>
    <t>Лоток</t>
  </si>
  <si>
    <t xml:space="preserve">канцелярский, пластмассовый </t>
  </si>
  <si>
    <t>Сөре сақтау үшін қағаздар, үстел, үшін тік сақтау, 3 секция</t>
  </si>
  <si>
    <t>Лоток для хранения бумаги, настольный, для вертикального хранения, 3 секции</t>
  </si>
  <si>
    <t>172313.900.000000</t>
  </si>
  <si>
    <t xml:space="preserve">Короб </t>
  </si>
  <si>
    <t xml:space="preserve">для хранения документов, картонный </t>
  </si>
  <si>
    <t>Жинақтауыш мұрағат түрі: папка-бұрыш, берік гофра-картон, ені 150 мм, сақтауға арналған А4 форматты, өлшемі 265*150*325 мм.</t>
  </si>
  <si>
    <t>Накопитель архивный тип:Папка-уголок, из прочного гофрокартона, ширина 150 мм, для хранения бумаги формата А4, Размер 265*150*325 мм.</t>
  </si>
  <si>
    <t>257111.390.000003</t>
  </si>
  <si>
    <t>Нож</t>
  </si>
  <si>
    <t>Кеңсе пышағы арналған кесу қағаздар, жүзінің ені 9 мм., металл (блистер)</t>
  </si>
  <si>
    <t>Канцелярский нож предназначенный для разрезания бумаги, ширина лезвия 9 мм., металлический (блистер)</t>
  </si>
  <si>
    <t>710000001</t>
  </si>
  <si>
    <t>329913.590.000000</t>
  </si>
  <si>
    <t>Ручка канцелярская</t>
  </si>
  <si>
    <t>корректирующая</t>
  </si>
  <si>
    <t>Корректор-қалам, сыйымдылығы кемінде 8 мл, болат стержень, ені түзету: жіңішке сызық</t>
  </si>
  <si>
    <t>Корректор-ручка, емкость не менее 8 мл, стальной стержень, ширина коррекции: тонкая линия</t>
  </si>
  <si>
    <t>310911.000.000026</t>
  </si>
  <si>
    <t>Стол-мойка</t>
  </si>
  <si>
    <t xml:space="preserve"> металлическая, лабораторная</t>
  </si>
  <si>
    <t>Үстел жуу дара, кептіруге арналған раковина орындалды тот баспайтын болаттан жасалған, тумба орындалды ЛДСП-дан жасалған, екі ашылатын есіктері бар, бүйірлік жиектерін қапталуы материалмен кромочным ПВХ, стол-мойка тиіс укомлектованная араластырғышпен және икемді шлангілермен қосу үшін ыстық және суық су, ұзындығы кемінде 120 см (жез).</t>
  </si>
  <si>
    <t>Стол-мойка одинарная, раковина выполнена из нержавеющей стали, тумба-стол выполнена из ЛДСП, с двумя распашными дверьми, торцевые кромки должны быть облицованы материалом кромочным из ПВХ, стол-мойка должна быть укомлектованная смесителем и гибкими шлангами для подключения горячей и холодной воды длиной не менее 120 см (латунь).</t>
  </si>
  <si>
    <t>мебель</t>
  </si>
  <si>
    <t xml:space="preserve">262040.000.000281 </t>
  </si>
  <si>
    <t>Картридж</t>
  </si>
  <si>
    <t>тонерный, черный</t>
  </si>
  <si>
    <t xml:space="preserve">XEROX WorkCentre 5945 көпфункционалды құрылғысына арналған тонер-картридж </t>
  </si>
  <si>
    <t>Тонер-картридж для многофункционального устройства XEROX WorkCentre 5945</t>
  </si>
  <si>
    <t xml:space="preserve">Приобретения картриджей для принтеров </t>
  </si>
  <si>
    <t xml:space="preserve">XEROX Phaser 3117 принтеріне арналған қара түсті тонер-картридж </t>
  </si>
  <si>
    <t>Тонер-картридж черный на принтер XEROX Phaser 3117</t>
  </si>
  <si>
    <t xml:space="preserve">XEROX Phaser 3250 принтеріне арналған  қара түсті тонер-картридж </t>
  </si>
  <si>
    <t>Тонер-картридж черный на принтер XEROX Phaser 3250</t>
  </si>
  <si>
    <t xml:space="preserve">Canon MF4570 принтеріне арналған қара түсті тонер-картридж </t>
  </si>
  <si>
    <t xml:space="preserve">Тонер-картридж черный на принтер Canon MF4570 </t>
  </si>
  <si>
    <t xml:space="preserve">XEROX Phaser 4500 принтеріне қара түсті картридж </t>
  </si>
  <si>
    <t>Картридж черный на принтер XEROX Phaser 4500</t>
  </si>
  <si>
    <t xml:space="preserve">Kyocera FS-6530MFP принтеріне арналған тонер-картридж </t>
  </si>
  <si>
    <t>Тонер-картридж на принтер Kyocera FS-6530MFP</t>
  </si>
  <si>
    <t xml:space="preserve">Kyocera EcoSys M2040DN принтеріне арналған тонер-картридж </t>
  </si>
  <si>
    <t>Тонер-картридж на принтер Kyocera EcoSys M2040DN</t>
  </si>
  <si>
    <t>262040.000.000084</t>
  </si>
  <si>
    <t>Фотобарабан</t>
  </si>
  <si>
    <t>Селеновый вал</t>
  </si>
  <si>
    <t xml:space="preserve">XEROX Phaser 6360 түсті принтер үшін фотобарабан
</t>
  </si>
  <si>
    <t>Фотобарабан для цветного принтера XEROX Phaser 6360</t>
  </si>
  <si>
    <t>262016.300.000011</t>
  </si>
  <si>
    <t>Ролик подачи бумаги</t>
  </si>
  <si>
    <t xml:space="preserve"> для принтера</t>
  </si>
  <si>
    <t>XEROX Phaser 6360 түсті принтерге арналған ролик</t>
  </si>
  <si>
    <t>Ролик для цветного принтера XEROX Phaser 6360</t>
  </si>
  <si>
    <t xml:space="preserve"> XEROX Work Centre 5945 көп функциялы құрылғысына арналған ролик</t>
  </si>
  <si>
    <t>Ролик для МФУ XEROX Work Centre 5945</t>
  </si>
  <si>
    <t>262040.000.000216</t>
  </si>
  <si>
    <t>Фьюзер</t>
  </si>
  <si>
    <t>для принтера</t>
  </si>
  <si>
    <t>Xerox Phaser 6360 түсті принтерге арналған термобекіткіш</t>
  </si>
  <si>
    <t>Фьюзер для цветного принтера XEROX Phaser 6360</t>
  </si>
  <si>
    <t xml:space="preserve">  XEROX Work Centre 5945 көп функциялы құрылғысына арналған түсті термобекіткіш принтер</t>
  </si>
  <si>
    <t>Фьюзер для цветного принтера МФУ XEROX Work Centre 5945</t>
  </si>
  <si>
    <t xml:space="preserve">XEROX Phaser 4510 принтеріне қара түсті картридж </t>
  </si>
  <si>
    <t>Картридж черный на принтер XEROX Phaser 4510</t>
  </si>
  <si>
    <t xml:space="preserve"> Xerox WorkCentre 5945 көп функциялы құрылғысына арналған тонер-түтігі</t>
  </si>
  <si>
    <t>Тонер-туба для многофункционального устройства XEROX WorkCentre 5945</t>
  </si>
  <si>
    <t xml:space="preserve"> KYOCERA FS-C8525MFP көп функциялы құрылғысына арналған түсті фотобарабан</t>
  </si>
  <si>
    <t>Фотобарабан для цветного МФУ KYOCERA FS-C8525MFP</t>
  </si>
  <si>
    <t>Түсті КФҚ үшін фотоабандық KYOCERA FS-C6530MFP</t>
  </si>
  <si>
    <t>Фотобарабан для МФУ KYOCERA FS-C6530MFP</t>
  </si>
  <si>
    <t xml:space="preserve">KYOCERA ECOSYS M2040DN КФҚ үшін фотобарабан </t>
  </si>
  <si>
    <t>Фотобарабан для МФУ KYOCERA ECOSYS M2040DN</t>
  </si>
  <si>
    <t>262040.000.000222</t>
  </si>
  <si>
    <t xml:space="preserve">Блок проявки </t>
  </si>
  <si>
    <t xml:space="preserve">для печатно-копировального аппарата </t>
  </si>
  <si>
    <t>KYOCERA FS-C8525MFP КФҚ түсі үшін қара түсті айқындау блогы</t>
  </si>
  <si>
    <t>Блок проявки черный для цветного МФУ KYOCERA FS-C8525MFP</t>
  </si>
  <si>
    <t>KYOCERA FS-C8525MFP КФҚ түсі үшін қызғылт түсті айқындау блогы</t>
  </si>
  <si>
    <t>Блок проявки розовый для цветного МФУ KYOCERA FS-C8525MFP</t>
  </si>
  <si>
    <t>KYOCERA FS-C8525MFP КФҚ түсі үшін сары түсті айқындау блогы</t>
  </si>
  <si>
    <t>Блок проявки желтый для цветного МФУ KYOCERA FS-C8525MFP</t>
  </si>
  <si>
    <t>KYOCERA FS-C8525MFP КФҚ түсі үшін көк түсті айқындау блогы</t>
  </si>
  <si>
    <t>Блок проявки синий для цветного МФУ KYOCERA FS-C8525MFP</t>
  </si>
  <si>
    <t>262016.300.000009</t>
  </si>
  <si>
    <t>Термоблок</t>
  </si>
  <si>
    <t>KYOCERA FS-C8525MFP КФҚ түсті принтерге арналған термоблок</t>
  </si>
  <si>
    <t>Термоблок для цветного МФУ KYOCERA FS-C8525MFP</t>
  </si>
  <si>
    <t>KYOCERA FS-C6530MFP КФҚ түсі үшін  айқындау блогы</t>
  </si>
  <si>
    <t>Блок проявки для МФУ KYOCERA FS-C6530MFP</t>
  </si>
  <si>
    <t>KYOCERA FS-C6530MFP КФҚ үшін термоблок</t>
  </si>
  <si>
    <t>Термоблок для МФУ KYOCERA  FS-C6530MFP</t>
  </si>
  <si>
    <t>KYOCERA ECOSYS M2040DN КФҚ түсі үшін  айқындау блогы</t>
  </si>
  <si>
    <t>Блок проявки для МФУ KYOCERA ECOSYS M2040DN</t>
  </si>
  <si>
    <t>KYOCERA ECOSYS M2040DN КФҚ үшін термоблок</t>
  </si>
  <si>
    <t>Термоблок для МФУ KYOCERA ECOSYS M2040DN</t>
  </si>
  <si>
    <t xml:space="preserve">329959.900.000053 </t>
  </si>
  <si>
    <t xml:space="preserve">Продукция сувенирная </t>
  </si>
  <si>
    <t>подарочная</t>
  </si>
  <si>
    <t>Сыйлықтық термосаптыаяқ, тот баспайтын болат, көлемі 400 мл</t>
  </si>
  <si>
    <t>Подарочная термокружка, нержавеющая сталь, объем 400 мл</t>
  </si>
  <si>
    <t>с даты подписания договора по 31 марта 2020 года</t>
  </si>
  <si>
    <t xml:space="preserve">Разработка дизайна, изготовление полиграфической и имиджевой продукции, заказ корпоративных сувениров </t>
  </si>
  <si>
    <t>Сыйлықтық саптыаяқ бамбук, көлемі 450 мл.</t>
  </si>
  <si>
    <t>Подарочная кружка, бамбук, объем 450 мл.</t>
  </si>
  <si>
    <t>Сыйлықтық сыртқы батарея, материал: пластик, өлшемі 13 * 8,1 * 3,3 см</t>
  </si>
  <si>
    <t>Подарочный внешний аккумулятор, материал: пластик, размеры 13*8,1*3,3 см</t>
  </si>
  <si>
    <t>Сыйлыққа арналған шарлы қалам, материал: биопластик, өлшемі 12 * 135 мм, көк сия</t>
  </si>
  <si>
    <t>Подарочная шариковая ручка, материал: биопластик, размеры 12*135 мм, синие чернила</t>
  </si>
  <si>
    <t>Сыйлыққа арналған роликті қалам, материал: металл, өлшемдері 11 * 137 мм, қара сия</t>
  </si>
  <si>
    <t>Подарочная ручка роллер, материал: металл, размеры 11*137 мм, черные чернила</t>
  </si>
  <si>
    <t>Сыйлыққа арналған дәптер, нүктелі, 13 * 21 см</t>
  </si>
  <si>
    <t>Подарочный блокнот, в точку, 13*21 см</t>
  </si>
  <si>
    <t>Сыйлыққа арналған дәптері, жасырын серіппелі сызықпен, 12.6 * 21 см</t>
  </si>
  <si>
    <t>Подарочный блокнот, в линейку со скрытой пружиной, 12,6*21 см</t>
  </si>
  <si>
    <t>Сыйлықтық флеш-
жетектеу, 16 Гб, материал: пластик, өлшемдері 7,5 * 3 * 3 см.</t>
  </si>
  <si>
    <t>Подарочный флеш-накопитель, 16 Gb, материал: пластик, размеры 7,5*3*3 см.</t>
  </si>
  <si>
    <t>Сыйлықтық ноутбуктың рюкзагы, құлыпты, 180 градусқа ашылатын, су өткізбейтін қап, USB зарядтау порты, кодты құлып, өлшемі 46 * 34 * 16 см</t>
  </si>
  <si>
    <t>Подарочный рюкзак для ноутбука с замком, раскрытие на 180 градусов, водонепроницаемый чехол, USB-порт для зарядки, кодовый замок, размер 46*34*16 см</t>
  </si>
  <si>
    <t>Сыйлықтық ноутбуктың рюкзагы, жасанды былғары, өлшемі 30 * 43 * 15 см</t>
  </si>
  <si>
    <t>Подарочный рюкзак для ноутбука, искусственная кожа, размер 30*43*15 см</t>
  </si>
  <si>
    <t>Услуги</t>
  </si>
  <si>
    <t>Услуга</t>
  </si>
  <si>
    <t>620920.000.000017</t>
  </si>
  <si>
    <t>Услуги по заправке картриджей</t>
  </si>
  <si>
    <t>Картридждерді толтыру бойынша қызметттер</t>
  </si>
  <si>
    <t>Одна услуга</t>
  </si>
  <si>
    <t xml:space="preserve">Ежемесячное технич. обслуживание оргтехники и заправка картриджей </t>
  </si>
  <si>
    <t>582931.100.000000</t>
  </si>
  <si>
    <t>Услуги по лицензированию готового программного обеспечения системного</t>
  </si>
  <si>
    <t>Услуги по получению лицензий на готовое программное обеспечение системное, без получения авторских и имущественных прав</t>
  </si>
  <si>
    <t>Жұмыс станциясы және интернет-шлюз, файл серверін қорғау, антивирус қорғауы</t>
  </si>
  <si>
    <t>Антивирусная защита, защита файлового сервера, интернет-шлюза и рабочих станций</t>
  </si>
  <si>
    <t>октябрь</t>
  </si>
  <si>
    <t xml:space="preserve">12 месяцев с даты подписания договора </t>
  </si>
  <si>
    <t xml:space="preserve">Лицензия на антивирусную программу </t>
  </si>
  <si>
    <t>611043.100.000000</t>
  </si>
  <si>
    <t>Услуги по доступу к Интернету</t>
  </si>
  <si>
    <t>Услуги, направленные на предоставление доступа к Интернету широкополосному по сетям проводным</t>
  </si>
  <si>
    <t>Интернет торабына жоғары жылдамдықты қосу</t>
  </si>
  <si>
    <t xml:space="preserve">Высокоскоростное подключение к сети Интернет </t>
  </si>
  <si>
    <t xml:space="preserve">Интернет </t>
  </si>
  <si>
    <t>611011.200.000000</t>
  </si>
  <si>
    <t>Услуги телефонной связи</t>
  </si>
  <si>
    <t>Услуги фиксированной местной, междугородней, международной телефонной связи</t>
  </si>
  <si>
    <t>Қалааралық және халықаралық байланыс ҚТС</t>
  </si>
  <si>
    <t>ГТС международная и междугородняя связь</t>
  </si>
  <si>
    <t xml:space="preserve">ГТС международная и междугородная связь </t>
  </si>
  <si>
    <t xml:space="preserve">773312.000.000000 </t>
  </si>
  <si>
    <t xml:space="preserve">Услуги по аренде серверного оборудования </t>
  </si>
  <si>
    <t>Деректерді резервтік көшіруге арналған серверлік жабдықтарды  жалға алу</t>
  </si>
  <si>
    <t>Аренда серверного оборудования для резервного копирования данных</t>
  </si>
  <si>
    <t>август</t>
  </si>
  <si>
    <t xml:space="preserve">620920.000.000016 </t>
  </si>
  <si>
    <t xml:space="preserve">Услуги по предоставлению вычислительных мощностей для физического размещения информации на сервере, постоянно находящемся в сети Интернет </t>
  </si>
  <si>
    <t xml:space="preserve">Предоставление вычислительных мощностей для физического размещения информации на сервере, постоянно находящемся в сети Интернет (хостинг) </t>
  </si>
  <si>
    <t>Компанияның корпоративтік веб-сайтына үшін</t>
  </si>
  <si>
    <t>Корпоративный сайт Общества</t>
  </si>
  <si>
    <t xml:space="preserve">Оплата за услуги Хостинга и за доменное имя kcm-kazyna.kz </t>
  </si>
  <si>
    <t xml:space="preserve">620920.000.000008 </t>
  </si>
  <si>
    <t xml:space="preserve">Услуги по предоставлению доменного имени </t>
  </si>
  <si>
    <t xml:space="preserve">Услуги по предоставлению и продлению пользования доменным именем </t>
  </si>
  <si>
    <t>www.kcm-kazyna.kz</t>
  </si>
  <si>
    <t>Авторлық құқық және жеке меншік құқығынсыз, дайын бағдарламалық жасақтамаға лицензия алу бойынша қызметтер</t>
  </si>
  <si>
    <t>июнь</t>
  </si>
  <si>
    <t>12 месяцев с даты заключения договора</t>
  </si>
  <si>
    <t>Продление лицензии office 365</t>
  </si>
  <si>
    <t>620230.000.000001</t>
  </si>
  <si>
    <t>Услуги по сопровождению и технической поддержке информационной системы</t>
  </si>
  <si>
    <t xml:space="preserve">Электрондық құжат айналымы жүйесін енгізу және қолдау </t>
  </si>
  <si>
    <t>Внедрение и сопровождение системы электронного документооборота</t>
  </si>
  <si>
    <t xml:space="preserve">Тех.сопровождение СЭД </t>
  </si>
  <si>
    <t xml:space="preserve">531012.200.000001 </t>
  </si>
  <si>
    <t>Услуги по пересылке регистрируемых почтовых отправлений</t>
  </si>
  <si>
    <t>Услуги по пересылке регистрируемых почтовых отправлений (внутренних и международных)</t>
  </si>
  <si>
    <t>Пошта қызметтері</t>
  </si>
  <si>
    <t xml:space="preserve">Почтовые услуги </t>
  </si>
  <si>
    <t>743011.000.000000</t>
  </si>
  <si>
    <t>Услуги переводческие</t>
  </si>
  <si>
    <t xml:space="preserve">Орыс тілінен ағылшын/қазақ тілдеріне қазақ/ағылшын тілдерінен орыс тіліне және ағылшын тілінен қазақ тіліне және керісінше аудару бойынша жазбаша аудару қызметін көрсету 
</t>
  </si>
  <si>
    <t>Услуги по осуществлению письменного перевода с русского языка на английский/казахский языки с казахского/английского языков на русский язык и с английского на казахский язык и наоборот</t>
  </si>
  <si>
    <t>Переводческие услуги</t>
  </si>
  <si>
    <t xml:space="preserve">692031.000.000000 </t>
  </si>
  <si>
    <t xml:space="preserve">Услуги консультационные по вопросам налогообложения и налогового учета </t>
  </si>
  <si>
    <t>Услуги консультационные по вопросам налогообложения и налогового учета</t>
  </si>
  <si>
    <t>Бақыланатын шетел компанияларына қатысты копоративтік табыс салығы бойынша салықтық міндеттемелерді есептеу</t>
  </si>
  <si>
    <t>Расчет налоговых обязательств по корпоративному подоходному налогу в отношении контролируемых иностранных компаний</t>
  </si>
  <si>
    <t>01 Открытый тендер</t>
  </si>
  <si>
    <t>с даты подписания договора по 31 декабря 2020 года</t>
  </si>
  <si>
    <t xml:space="preserve">Услуги по расчету обязательств КПН по КИК </t>
  </si>
  <si>
    <t>1 С бағдарламалық қамтамасыз етуді істеп бітіру және қолдау</t>
  </si>
  <si>
    <t>Сопровождение и доработка программного обеспечения 1С</t>
  </si>
  <si>
    <t xml:space="preserve">Тех.сопровождение 1С </t>
  </si>
  <si>
    <t>702214.000.000000</t>
  </si>
  <si>
    <t>Услуги консультационные по вопросам управления трудовыми ресурсами</t>
  </si>
  <si>
    <t>MBTI әдісімен диагностикасын жүргізу</t>
  </si>
  <si>
    <t>Проведение диагностики по методу MBTI</t>
  </si>
  <si>
    <t>ноябрь</t>
  </si>
  <si>
    <t>749020.000.000005</t>
  </si>
  <si>
    <t>Услуги по страхованию ответственности должностных лиц</t>
  </si>
  <si>
    <t>Услуги по страхованию ответственности должностных лиц/страхование профессиональной ответственности</t>
  </si>
  <si>
    <t>Еңбек міндеттерін орындау барысында қызметкердің денсаулығы мен өміріне зиян келтіргені үшін жұмыс берушінің жауапкершілігін міндетті сақтандыру</t>
  </si>
  <si>
    <t>Обязательное страхование ответственности работодателя за причинение вреда жизни  и здоровью работнику при исполнении им трудовых обязанностей</t>
  </si>
  <si>
    <t xml:space="preserve">Страхование ГПО работодателя </t>
  </si>
  <si>
    <t>749020.000.000010</t>
  </si>
  <si>
    <t>Услуги по медицинскому страхованию на случай болезни</t>
  </si>
  <si>
    <t>Қызметкерлерді медициналық сақтандыру</t>
  </si>
  <si>
    <t>Медицинское страхование сотрудников</t>
  </si>
  <si>
    <t>июль</t>
  </si>
  <si>
    <t>Медицинское страхование</t>
  </si>
  <si>
    <t xml:space="preserve">841311.000.000001 </t>
  </si>
  <si>
    <t>Услуги по обучению персонала/сотрудников</t>
  </si>
  <si>
    <t>Услуги по обучению (обучению/тренинги/подготовке/переподготовке/повышению квалификации)</t>
  </si>
  <si>
    <t>Оқытатын тренингтер мен семинарларды ұйымдастыруды қосқанда, қызметкерлерді дайындау, қайта дайындау және біліктілігін көтеру.</t>
  </si>
  <si>
    <t>Подготовка, переподготовка и повышение квалификации работников,включая организацию обучающих тренингов и семинаров</t>
  </si>
  <si>
    <t>январь-декабрь</t>
  </si>
  <si>
    <t>30 календарных дней с даты подписания договора</t>
  </si>
  <si>
    <t>на усмотрение Заказчика</t>
  </si>
  <si>
    <t xml:space="preserve">Подготовка кадров и повышение квалификации сотрудников </t>
  </si>
  <si>
    <t>691012.000.000001</t>
  </si>
  <si>
    <t>Услуги юридические консультационные</t>
  </si>
  <si>
    <t>Услуги юридические консультационные/услуги представительские, связанные с рынком ценных бумаг, в соответствии с правом и законодательством Республики Казахстан</t>
  </si>
  <si>
    <t>Жаңа ТИҚ (тікелей инвестициялар қорын) құру мақсатына арналған консультанттардың қызметтері</t>
  </si>
  <si>
    <t>Услуги консультантов для целей создания нового ФПИ (фонда прямых инвестиций)</t>
  </si>
  <si>
    <t>05 Запрос ценовых предложений</t>
  </si>
  <si>
    <t>декабрь</t>
  </si>
  <si>
    <t>Привлечение юридических и налоговых консультантов для целей создания новых ФПИ</t>
  </si>
  <si>
    <t>Жаңа ТИҚ (тікелей инвестициялар қорын) құру мақсатына арналған салық консультанттардың қызметтері</t>
  </si>
  <si>
    <t xml:space="preserve">Услуги налоговых консультантов для целей создания нового ФПИ (фонда прямых инвестиций) </t>
  </si>
  <si>
    <t>Жаңа ТИҚ (тікелей инвестициялар қорларын) құру мақсатына арналған консультанттардың қызметтері</t>
  </si>
  <si>
    <t>Услуги консультантов для целей создания новых ФПИ (фондов прямых инвестиций)</t>
  </si>
  <si>
    <t>749012.000.000003</t>
  </si>
  <si>
    <t>Услуги по оценке ценных бумаг, долей участия в юридических лицах, имущества</t>
  </si>
  <si>
    <t>Тікелей инвестициялар қорларына қатысу үлесінің нарықтық  құнын анықтау жөніндегі қызметтер</t>
  </si>
  <si>
    <t>Услуги по определению рыночной стоимости долей участия в фондах прямых инвестиций</t>
  </si>
  <si>
    <t>май</t>
  </si>
  <si>
    <t>Услуги оценщиков</t>
  </si>
  <si>
    <t>692010.000.000002</t>
  </si>
  <si>
    <t>Услуги по проведению аудита финансовой отчетности</t>
  </si>
  <si>
    <t>Квазимемлекеттік сектор субъектілеріне арнайы мақсаттағы аудит жүргізу қызметтері</t>
  </si>
  <si>
    <t>Услуги по проведению аудита специального назначения субъектов квазигосударственного сектора</t>
  </si>
  <si>
    <t>Аудит специального назначения (государственный аудит)</t>
  </si>
  <si>
    <t xml:space="preserve">620920.000.000013 </t>
  </si>
  <si>
    <t xml:space="preserve">Услуги по предоставлению доступа к информационным ресурсам </t>
  </si>
  <si>
    <t>Услуги по предоставлению доступа к информационным ресурсам (сертификация пользователей, получение доступа и др.)</t>
  </si>
  <si>
    <t>Ақпараттық жүйелер жиынтығына қолжетімділікті ұсыну қызметтері</t>
  </si>
  <si>
    <t>Услуги по предоставлению комплекта информационной системы</t>
  </si>
  <si>
    <t>Параграф.</t>
  </si>
  <si>
    <t>Бухгалтерлік деректер базасына қолжетімділікті ұсыну қызметтері</t>
  </si>
  <si>
    <t>Услуги предоставления доступа к базе данных для бухгалтеров</t>
  </si>
  <si>
    <t>Best Profi. Параграф.</t>
  </si>
  <si>
    <t>"Preqin" Инвесторлар деректер базасына қолжетімділікке жазылу</t>
  </si>
  <si>
    <t>Подписка на доступ к базе данных инвесторов "Preqin"</t>
  </si>
  <si>
    <t xml:space="preserve">Preqin </t>
  </si>
  <si>
    <t>"Accuity"деректер базасына қолжетімділікке жазылу</t>
  </si>
  <si>
    <t>Подписка на доступ к базе данных "Accuity"</t>
  </si>
  <si>
    <t xml:space="preserve">Подписка на доступ к базе данных "Accuity" </t>
  </si>
  <si>
    <t>headhunter.kz (hh.kz) деректер базасына қолжетімділікті ұсыну қызметтері</t>
  </si>
  <si>
    <t>Услуги предоставления доступа к базе данных headhunter.kz (hh.kz)</t>
  </si>
  <si>
    <t>с даты подписания договора по 30 ноября 2020 года</t>
  </si>
  <si>
    <t>Доступ к базе данных hh.kz</t>
  </si>
  <si>
    <t>682012.960.000000</t>
  </si>
  <si>
    <t xml:space="preserve">Услуги по аренде административных/производственных помещений </t>
  </si>
  <si>
    <t>Нұр-Сұлтан қаласында кеңсежайларды жалдау</t>
  </si>
  <si>
    <t xml:space="preserve"> Аренда офисного помещения в городе Нур-Султан</t>
  </si>
  <si>
    <t>Аренда офиса</t>
  </si>
  <si>
    <t>771110.100.000000</t>
  </si>
  <si>
    <t>Услуги по аренде легковых автомобилей</t>
  </si>
  <si>
    <t>Услуги по аренде легковых автомобилей без водителя</t>
  </si>
  <si>
    <t>Автокөліктерді жүргізушісіз жалға алу қызметтері</t>
  </si>
  <si>
    <t>Аренда автотраспортных средств:</t>
  </si>
  <si>
    <t>682012.970.000001</t>
  </si>
  <si>
    <t xml:space="preserve">Услуги по аренде парковочных мест в автомобильном паркинге </t>
  </si>
  <si>
    <t xml:space="preserve">Автокөлікке паркинг жалдау  (4 орынтұрақ машина орны мөлшерінде) </t>
  </si>
  <si>
    <t xml:space="preserve">Аренда паркинга для автотранспорта  (в количестве 4 парковочных машиномест) </t>
  </si>
  <si>
    <t>Аренда паркинга</t>
  </si>
  <si>
    <t>620920.000.000007</t>
  </si>
  <si>
    <t xml:space="preserve">Услуги по пользованию информационной системой электронных закупок </t>
  </si>
  <si>
    <t xml:space="preserve">Электрондық сатыпалу порталды енгізу және қолдау </t>
  </si>
  <si>
    <t>Внедрение и сопровождение портала электроного закупа</t>
  </si>
  <si>
    <t>январь</t>
  </si>
  <si>
    <t xml:space="preserve">Тех.сопровождение электронного портала закупок </t>
  </si>
  <si>
    <t>181219.900.000005</t>
  </si>
  <si>
    <t xml:space="preserve">Услуги полиграфические по изготовлению/печатанию полиграфической продукции (кроме книг, фото, периодических изданий) </t>
  </si>
  <si>
    <t>Услуги полиграфические по изготовлению/печатанию полиграфической продукции (кроме книг, фото, периодических изданий)</t>
  </si>
  <si>
    <t>Компания қызметкерлері мен басшыларының визиткасын дайындау</t>
  </si>
  <si>
    <t>Изготовление визиток для руководства и сотрудников Компании</t>
  </si>
  <si>
    <t xml:space="preserve">Изготовление визиток </t>
  </si>
  <si>
    <t>Папкаларды, конверттер және фирмалық бланк дайындау</t>
  </si>
  <si>
    <t>Изготовление фирменных бланков, конвертов и папок</t>
  </si>
  <si>
    <t>20 рабочих дней с даты подписания договора</t>
  </si>
  <si>
    <t>Фирменные бланки, конверты и пакеты</t>
  </si>
  <si>
    <t xml:space="preserve">Күнтізбелерді және басқа да кеңселік баспа, оның ішінде имидждік өнімдерді әзірлеу, жасау, баспаға теру, басып шығаруға дайындау
</t>
  </si>
  <si>
    <t>Услуги по разработке, изготовлению, подготовке набора, печатанию  календарей  и прочей офисной печатной продукции, в том числе имиджевой</t>
  </si>
  <si>
    <t xml:space="preserve">620230.000.000003 </t>
  </si>
  <si>
    <t xml:space="preserve">Услуги по технической поддержке сайтов </t>
  </si>
  <si>
    <t>Веб-сайтты жетілдіру жөніндегі қызметтер</t>
  </si>
  <si>
    <t>Услуги по совершенствованию веб-сайта</t>
  </si>
  <si>
    <t xml:space="preserve">Услуги по совершенствованию веб-сайта </t>
  </si>
  <si>
    <t>841112.900.000016</t>
  </si>
  <si>
    <t>Услуги по подготовке/верификации/сопровождению финансовых/экономических/бухгалтерских/производственных отчетов</t>
  </si>
  <si>
    <t>Компанияның жылдық есебін шығару, дизайнын әзірлеу жөніндегі қызметтер</t>
  </si>
  <si>
    <t>Услуги по разработке дизайна, выпуску годового отчета компании</t>
  </si>
  <si>
    <t>931919.900.000000</t>
  </si>
  <si>
    <t>Услуги по размещению информационных материалов в средствах массовой информации</t>
  </si>
  <si>
    <t>PR-жобаларды бұқаралық ақпарат құралдарында, әлеуметтік желілерде және Интернетте іске асыру</t>
  </si>
  <si>
    <t>Реализация PR-проектов в СМИ, в социальных сетях и интернете</t>
  </si>
  <si>
    <t>Реализация PR-проектов в СМИ, в соц.сетях и интернете</t>
  </si>
  <si>
    <t>823011.000.000000</t>
  </si>
  <si>
    <t>Услуги по организации/проведению конференций/семинаров/форумов/конкурсов/корпоративных/спортивных/культурных/праздничных и аналогичных мероприятий</t>
  </si>
  <si>
    <t>Дөңгелек үстелдер, семинарлар және баспасөз конференциялар ұйымдастыру</t>
  </si>
  <si>
    <t>Организация круглых столов, семинаров и пресс-конференций</t>
  </si>
  <si>
    <t>апрель-декабрь</t>
  </si>
  <si>
    <t>620920.000.000015</t>
  </si>
  <si>
    <t>Услуги графических дизайнеров</t>
  </si>
  <si>
    <t>Инфографиканы, уақытты, ұзақ мерзімді ақпаратты және басқа да ақпаратты берудің графикалық әдістерін дамыту</t>
  </si>
  <si>
    <t xml:space="preserve">Разработка инфографики, таймлайнов, лонгридов и пр. графических способов подачи информации </t>
  </si>
  <si>
    <t xml:space="preserve">по заявке в течение 10 рабочих дней, но не менее 15 календарных дней </t>
  </si>
  <si>
    <t>841112.900.000021</t>
  </si>
  <si>
    <t>Услуги по транспортному обслуживанию служебным автотранспортом</t>
  </si>
  <si>
    <t>Қызыметтік автокөліктерге көліктік қызымет көрсету</t>
  </si>
  <si>
    <t xml:space="preserve">Услуги по транспортному обслуживанию служебным автотранспортом </t>
  </si>
  <si>
    <t>620920.000.000013</t>
  </si>
  <si>
    <t>Услуги по предоставлению доступа к информационным ресурсам</t>
  </si>
  <si>
    <t>Барлық саннатағы активтер, нарық секторлары мен елдер бойынша деректерге, жаналықтарға және талдамаға қолжетемділік</t>
  </si>
  <si>
    <t>Доступ к данным, новостям и аналитике по всем классам активов, рыночным секторам и странам</t>
  </si>
  <si>
    <t>Thomson Reuters</t>
  </si>
  <si>
    <t>Директорлар Кеңесінің мүшелерінің және Корпоративтік хатшының оқыту</t>
  </si>
  <si>
    <t xml:space="preserve">обучение членов Совета Директоров и Корпоративного секретаря </t>
  </si>
  <si>
    <t>Расходы на содержание Совета Директоров</t>
  </si>
  <si>
    <t>620920.000.000021</t>
  </si>
  <si>
    <t xml:space="preserve">Услуги по пользованию информационной системой Единый номенклатурный справочник товаров, работ и услуг </t>
  </si>
  <si>
    <t>Тауарлардың, жұмыстар мен қызметтердің бірыңғай номенклатуралық анықтамалығын жүргізу және ұсыну жөніндегі қызметтер</t>
  </si>
  <si>
    <t>Услуги по ведению и предоставлению Единого номенклатурного справочника товаров, работ и услуг</t>
  </si>
  <si>
    <t>Техническое сопровождение электронного портала закупок (Единый номенклатурный справочник товаров, работ и услуг на базе Евразийского электронного портала закупок)</t>
  </si>
  <si>
    <t>691012.000.000006</t>
  </si>
  <si>
    <t>Услуги юридические консультационные/услуги представительские, связанные с рынком ценных бумаг, в соответствии с иностранным/международным правом, а также в этой связи с казахстанским правом (при необходимости)</t>
  </si>
  <si>
    <t xml:space="preserve">«Қазақстан Республикасының кейбір заңнамалық актілеріне тікелей инвестициялар қорларын құру және олардың жұмыс істеуі мәселелері бойынша өзгерістер мен толықтырулар енгізу туралы» Қазақстан Республикасы Заңының жобасы бойынша ұсыныстарды әзірлеу жөніндегі заң және салық қызметтері
 </t>
  </si>
  <si>
    <t xml:space="preserve">Юридические и налоговые услуги по разработке предложений по проекту закона Республики Казахстан о внесении изменений и дополнений в некоторые законодательные акты Республики Казахстан по вопросам создания и функционирования фондов прямых инвестиций 
  </t>
  </si>
  <si>
    <t xml:space="preserve">Юридические и налоговые услуги по разработке предложений по проекту закона Республики Казахстан о внесении изменений и дополнений в некоторые законодательные акты Республики Казахстан по вопросам создания и функционирования фондов прямых инвестиций </t>
  </si>
  <si>
    <t>620920.000.000001</t>
  </si>
  <si>
    <t>Услуги по администрированию и техническому обслуживанию программного обеспечения</t>
  </si>
  <si>
    <t xml:space="preserve">«Қазақстан үшін 8 жалақы және басқару» туралы дамыту қызметтері
</t>
  </si>
  <si>
    <t>Услуги по развитию "Зарплата и управление 8 для Казахстана"</t>
  </si>
  <si>
    <t>Автоматизация кадрового учета</t>
  </si>
  <si>
    <t>749020.000.000072</t>
  </si>
  <si>
    <t>Услуги по проведению аудита информационных технологий</t>
  </si>
  <si>
    <t>IT аудит</t>
  </si>
  <si>
    <t>749019.000.000003</t>
  </si>
  <si>
    <t>Услуги консультационные по оценке/анализу деятельности</t>
  </si>
  <si>
    <t>Комплекс консультационных услуг по оценке/анализу деятельности</t>
  </si>
  <si>
    <t>Рейтинг агенттігінің консультациялық қызметтер</t>
  </si>
  <si>
    <t>Консультационные услуги рейтингового агентства</t>
  </si>
  <si>
    <t>Работы</t>
  </si>
  <si>
    <t>Работа</t>
  </si>
  <si>
    <t>829919.000.000000</t>
  </si>
  <si>
    <t>Работы по изготовлению стендов/табличек/надписей</t>
  </si>
  <si>
    <t>Работы по изготовлению стендов/табличек/надписей и аналогичных изделий информационного/предупредительного/эвакуционного и другого назначения</t>
  </si>
  <si>
    <t>Кеңселер үшін ақпараттық тақтайшалар шығару</t>
  </si>
  <si>
    <t>Изготовление информационных табличек для кабинетов</t>
  </si>
  <si>
    <t>Одна работа</t>
  </si>
  <si>
    <t>итого:</t>
  </si>
  <si>
    <t>товары</t>
  </si>
  <si>
    <t>услуги</t>
  </si>
  <si>
    <t>работы</t>
  </si>
  <si>
    <t xml:space="preserve">   Годовой план  закупок товаров, работ и услуг</t>
  </si>
  <si>
    <t>Наименование заказчика</t>
  </si>
  <si>
    <t>Финансовый год</t>
  </si>
  <si>
    <t>№</t>
  </si>
  <si>
    <t>Код товара, работы, услуги</t>
  </si>
  <si>
    <t>Наименование закупаемых товаров, работ, услуг</t>
  </si>
  <si>
    <t>Краткая характеристика (описание) товаров, работ и услуг</t>
  </si>
  <si>
    <t>Дополнительная характеристика (на казахском языке)</t>
  </si>
  <si>
    <t>Способ    закупок</t>
  </si>
  <si>
    <t>Единица измерения</t>
  </si>
  <si>
    <t xml:space="preserve">Количество, объём </t>
  </si>
  <si>
    <t>Цена за единицу, тенге без учета НДС</t>
  </si>
  <si>
    <t>Общая сумма, утвержденная  для закупки, тенге, без учета НДС</t>
  </si>
  <si>
    <t>Утвержденная сумма на первый год трехлетнего периода</t>
  </si>
  <si>
    <t>Прогнозная сумма на второй год трехлетнего периода, тенге</t>
  </si>
  <si>
    <t>Прогнозная сумма на третий год трехлетнего периода, тенге</t>
  </si>
  <si>
    <t>Планируемый срок объявления закупки (месяц)</t>
  </si>
  <si>
    <t>Срок поставки товара, выполнения работ, оказания услуг (на казахском языке)</t>
  </si>
  <si>
    <t>Срок поставки товара, выполнения работ, оказания услуг (на русском языке)</t>
  </si>
  <si>
    <t>КАТО</t>
  </si>
  <si>
    <t>Место поставки товара, выполнения работ, оказания услуг (на казахском языке)</t>
  </si>
  <si>
    <t>Место поставки товара, выполнения работ, оказания услуг (на русском языке)</t>
  </si>
  <si>
    <t>Размер авансового платежа, %</t>
  </si>
  <si>
    <t>Наименование инициатора закупок</t>
  </si>
  <si>
    <t>проспект Мангилик Ел, здание 55А</t>
  </si>
  <si>
    <t>Мәңгілік Ел даңғылы, 55А ғимараты</t>
  </si>
  <si>
    <t>Шарт жасаған күннен бастап 2020 жылғы 31 желтоқсанда қоса алғандағы кезеңге дейін</t>
  </si>
  <si>
    <t>Шарт жасаған күннен бастап 2020 жылғы 31 наурызға қоса алғандағы кезеңге дейін</t>
  </si>
  <si>
    <t>Шарт жасаған күннен бастап 12 ай</t>
  </si>
  <si>
    <t>Шартқа қол қойған  күннен бастап 12 ай</t>
  </si>
  <si>
    <t>Шартқа қол қойған  күннен бастап 20 жұмыс күні ішінде</t>
  </si>
  <si>
    <t>Шартқа қол қойған  күннен бастап 30 күнтізбелік күні ішінде</t>
  </si>
  <si>
    <t xml:space="preserve">Шартқа қол қойған  күннен бастап күнтізбелік 30 күн ішінде </t>
  </si>
  <si>
    <t>тапсырыс бойынша 10 жұмыс күні ішінде, бірақ 15 күнтізбелік күннен кем емес</t>
  </si>
  <si>
    <t>2020 жылғы 1 қаңтардан бастап 31 желтоқсанда қоса алғандағы кезеңге дейін</t>
  </si>
  <si>
    <t>АД</t>
  </si>
  <si>
    <t>ДМС и PR</t>
  </si>
  <si>
    <t>ДБУиФ</t>
  </si>
  <si>
    <t>СВА</t>
  </si>
  <si>
    <t>ЮСиК</t>
  </si>
  <si>
    <t>КС</t>
  </si>
  <si>
    <t>ДУР</t>
  </si>
  <si>
    <t>ДИФ/ДСП</t>
  </si>
  <si>
    <t>702211.000.000000</t>
  </si>
  <si>
    <t>Стратегиялық басқару бойынша консультациялық қызметтер</t>
  </si>
  <si>
    <t>Услуги консультационные по стратегическому управлению</t>
  </si>
  <si>
    <t>Даму стратегиясын өзектендіру қызметі</t>
  </si>
  <si>
    <t>Услуги по актуализации стратегии развития</t>
  </si>
  <si>
    <t>ДАРБ</t>
  </si>
  <si>
    <t>749020.000.000066</t>
  </si>
  <si>
    <t>Услуги рейтингового агентства</t>
  </si>
  <si>
    <t>Рейтингілік агенттіктің қызмет көрсетулері</t>
  </si>
  <si>
    <t xml:space="preserve"> Из одного источника</t>
  </si>
  <si>
    <t>262011.100.000002</t>
  </si>
  <si>
    <t>Ноутбук</t>
  </si>
  <si>
    <t>Мультимедийный, диагональ экрана 12-15 дюйма, производительность высокая</t>
  </si>
  <si>
    <t>Мультимедийный планшет</t>
  </si>
  <si>
    <t>не менее срока затрачиваемого на поставку товара с даты подписания договора</t>
  </si>
  <si>
    <t>ОС</t>
  </si>
  <si>
    <t>шартқа қол қойылған күннен бастап тауарларды жеткізуге кететін кезеңнен кем емес</t>
  </si>
  <si>
    <t>согласно технческой спецификации/Договору</t>
  </si>
  <si>
    <t>техникалық шартқа / келісімшартқа сәйкес</t>
  </si>
  <si>
    <t>712019.000.000010</t>
  </si>
  <si>
    <t xml:space="preserve">Услуги по проведению лабораторных/лабораторно-инструментальнх исследований/анализов </t>
  </si>
  <si>
    <t xml:space="preserve">Зертханалық / зертханалық-аспаптық зерттеулер/талдаулар жүргізу бойынша қызметтер </t>
  </si>
  <si>
    <t>Из одного источника</t>
  </si>
  <si>
    <t>согласно технической спецификации</t>
  </si>
  <si>
    <t>Прочие расходы</t>
  </si>
  <si>
    <t>0</t>
  </si>
  <si>
    <t xml:space="preserve">
212013.990.000618</t>
  </si>
  <si>
    <t xml:space="preserve">
212024.900.000008</t>
  </si>
  <si>
    <t>Спрей антисептический</t>
  </si>
  <si>
    <t>Салфетка</t>
  </si>
  <si>
    <t>Спрей</t>
  </si>
  <si>
    <t>Антисептик өңдеу үшін қол мен бетті, флаконда, көлемі кемінде 100 мл, қақпағы бар "типті спреем"</t>
  </si>
  <si>
    <t>Антисептик для обработки рук и поверхностей, во флаконах объемом не менее 100 мл, с крышкой со встроенным спреем</t>
  </si>
  <si>
    <t>Флакон</t>
  </si>
  <si>
    <t>Стерильная, дезинфицирующая, одноразовая</t>
  </si>
  <si>
    <t>Ылғалды салфеткалар бактерияға қарсы, қапталған полиэтилен пакетіне клапан (қалта орам), орамда кемінде 15 майлықтар</t>
  </si>
  <si>
    <t>Влажные салфетки антибактериальные, упакованные в полиэтиленовый пакет с клапаном (карманная упаковка), в упаковке не менее 15 салфеток</t>
  </si>
  <si>
    <t>в течении 15 календарных дней с даты подписания договора</t>
  </si>
  <si>
    <t xml:space="preserve">Шартқа қол қойған  күннен бастап күнтізбелік 15 күн ішінде </t>
  </si>
  <si>
    <t>Открытый тендер</t>
  </si>
  <si>
    <t>услуга</t>
  </si>
  <si>
    <t>Дефолттың ықтималдығын (PD) бағалау моделінің шеңберінде несиелік тәуекелді бағалаудың қазіргі тәсілдерін жетілдіру, инвестициялық портфельдің сапасын бағалау үшін баллдық-рейтингтік жүйені енгізу.</t>
  </si>
  <si>
    <t>Совершенствование существующих подходов к оценке кредитного риска в рамках модели по оценке вероятности дефолта (PD), внедрение балльно-рейтинговой системы оценки качества инвестиционного портфеля.</t>
  </si>
  <si>
    <t>техникалық сипаттамаға  сәйкес</t>
  </si>
  <si>
    <t>259923.500.000006</t>
  </si>
  <si>
    <t>141932.350.000020</t>
  </si>
  <si>
    <t>Скоба</t>
  </si>
  <si>
    <t>Маска</t>
  </si>
  <si>
    <t>для канцелярских целей, проволочная</t>
  </si>
  <si>
    <t>қапсырмаларға арналған қапсырмалар, өлшемі 24/6, болат, қаптамадағы саны кемінде 1000 дана</t>
  </si>
  <si>
    <t>скобы для степлера, размер 24/6, стальные, количество в упаковке не менее 1000 штук</t>
  </si>
  <si>
    <t>упаковка</t>
  </si>
  <si>
    <t>одноразовая, из гипоаллергенного материала</t>
  </si>
  <si>
    <t>бір реттік, гипоаллергенді материалдан жасалған (мұрынға арналған икемді, серпімді 3 қабатты медициналық маска, зарарсыздандырылмаған). Пластик пакетке салынған, әр орамадан 50 дана.</t>
  </si>
  <si>
    <t>одноразовая, из гипоаллергенного материала (маска медицинская на резинке 3-х слойная с гибким носовым фиксатором, нестерильная.  Упакованные в полиэтиленовый пакет, по 50 штук в упаковке.</t>
  </si>
  <si>
    <t>штука</t>
  </si>
  <si>
    <t>30 календарных дней с даты подписания Договора</t>
  </si>
  <si>
    <t xml:space="preserve">Шартқа қол қойған  күннен бастап күнтізбелік 30 күн  </t>
  </si>
  <si>
    <t>Шарт жасаған күннен бастап 2020 жылғы 30 қарашаға қоса алғандағы кезеңге дейін</t>
  </si>
  <si>
    <t>сентябрь</t>
  </si>
  <si>
    <t xml:space="preserve">Приложение к Приказу №94 от "13" декабря 2019 г. </t>
  </si>
  <si>
    <t>ДИФ</t>
  </si>
  <si>
    <t>Техникалық сипаттамаға сәйкес</t>
  </si>
  <si>
    <t>согласно Технической спецификации</t>
  </si>
  <si>
    <t>октябрь 2020 г.</t>
  </si>
  <si>
    <t>с даты заключения Договора по 31 декабря 2020 года</t>
  </si>
  <si>
    <t>620230.000.000004</t>
  </si>
  <si>
    <t>Ақпараттық жүйелерді жаңарту бойынша қызметтер</t>
  </si>
  <si>
    <t>Услуги по модернизации информационной системы</t>
  </si>
  <si>
    <t>АТС ақпараттық жүйелерін жаңарту бойынша қызметтер</t>
  </si>
  <si>
    <t>Услуги по модернизации информационной системы АТС</t>
  </si>
  <si>
    <t>услуга по модернизации автоматической телефонной станции</t>
  </si>
  <si>
    <t>Техникалық сипаттамаға  сәйкес</t>
  </si>
  <si>
    <t>691014.000.000001</t>
  </si>
  <si>
    <t>Услуги  юридические консультационные (кроме юридических консультационных и представительских услуг, связанных с уголовным, торговым, трудовым, гражданским правом)</t>
  </si>
  <si>
    <t xml:space="preserve">Консорциалдық келісімді құқықтық Бағалау жөніндегі консультациялық заң қызметтері
 </t>
  </si>
  <si>
    <t xml:space="preserve">Консультационные юридические услуги по правовой оценке консорциального соглашения
  </t>
  </si>
  <si>
    <t>15 күнтізбелік күннен кем емес</t>
  </si>
  <si>
    <t>не менее 15 календарных дней</t>
  </si>
  <si>
    <t>ДПО</t>
  </si>
  <si>
    <t>согласно технической спецификации/Договору</t>
  </si>
  <si>
    <t>263013.000.000000</t>
  </si>
  <si>
    <t>Веб-камера</t>
  </si>
  <si>
    <t>камера свыше 2 Мпикс</t>
  </si>
  <si>
    <t>Интернет арқылы әрі қарай таратуға арналған (Skype, Instant Messenger немесе басқа кез-келген қосымша бағдарламаларда), нақты уақыт режимінде суреттерді түсіруге қабілетті цифрлық бейне немесе камера, 2 Mpix, кем дегенде USB 2.0</t>
  </si>
  <si>
    <t>цифровая видео или фотокамера, способная в реальном времени фиксировать изображения, предназначенные для дальнейшей передачи по сети Интернет (в программах типа Skype, Instant Messenger или в любом другом видеоприложении),свыше 2 Мпикс,  не менее USB 2.0</t>
  </si>
  <si>
    <t xml:space="preserve">ноябрь </t>
  </si>
  <si>
    <t>Шартқа қол қойған  күннен бастап 15 күнтізбелік күні ішінде</t>
  </si>
  <si>
    <t>15 календарных дней с даты подписания договора</t>
  </si>
  <si>
    <t>АС</t>
  </si>
  <si>
    <t>329959.900.000068</t>
  </si>
  <si>
    <t>Фильтр</t>
  </si>
  <si>
    <t>сетевой</t>
  </si>
  <si>
    <t>кіріс қосқыштарының саны 3-тен 5-ге дейін, сымның ұзындығы 2-ден 5 м-ге дейін</t>
  </si>
  <si>
    <t>количество входных разъемов от 3-х до 5-ти, длина шнура от 2 до 5 м</t>
  </si>
  <si>
    <t>262016.500.000000</t>
  </si>
  <si>
    <t>Комплект клавиатура-мышь</t>
  </si>
  <si>
    <t>оптический</t>
  </si>
  <si>
    <t>Алфавиттік-цифрлық, стандартты пернетақтада 101-102 пернелер бар</t>
  </si>
  <si>
    <t xml:space="preserve">Алфавитно-цифровая, стандартная клавиатура, содержит 101-102 клавиши.
</t>
  </si>
  <si>
    <t>262021.900.000098</t>
  </si>
  <si>
    <t>Флеш-накопитель</t>
  </si>
  <si>
    <t>интерфейс USB 3.0, емкость более 16 Гб, но не более 64 Гб</t>
  </si>
  <si>
    <t>USB-флеш-диск жетегі, Интерфейсі - USB 3.0, сыйымдылығы - 16 Гбайт</t>
  </si>
  <si>
    <t>USB-флеш-накопитель, Интерфейс - USB 3.0, емкость - 16 Гб</t>
  </si>
  <si>
    <t>263040.900.000027</t>
  </si>
  <si>
    <t>Адаптер</t>
  </si>
  <si>
    <t>USB, по протоколу Wi-Fi</t>
  </si>
  <si>
    <t>Электронды құралды (ноутбукті) қоғамдық ғимаратты автоматтандыру желісімен қосу адаптері</t>
  </si>
  <si>
    <t>Адаптер для соединения электронного инструмента (ноутбука) с сетями автоматизации общественного здания</t>
  </si>
  <si>
    <t>261220.000.000032</t>
  </si>
  <si>
    <t>Карта сетевая</t>
  </si>
  <si>
    <t>внешняя, 1000-мегабитная, интерфейс USB</t>
  </si>
  <si>
    <t>сыртқы, 1000 мегабиттік, USB интерфейсі</t>
  </si>
  <si>
    <t>261220.000.000025</t>
  </si>
  <si>
    <t>внутренняя, 1000-мегабитная, интерфейс PCI-E</t>
  </si>
  <si>
    <t>ішкі, 1000 Мбит / с, PCI-E интерфейсі</t>
  </si>
  <si>
    <t>262021.900.000089</t>
  </si>
  <si>
    <t>SSD, интерфейс SATA 3.0, емкость более 256 Гб, но не более 1 Тб</t>
  </si>
  <si>
    <t>SSD, SATA 3.0 интерфейсі, сыйымдылығы 256 ГБ-тан жоғары, бірақ 1 ТБ аспайды</t>
  </si>
  <si>
    <t>262040.000.000130</t>
  </si>
  <si>
    <t>Блок питания</t>
  </si>
  <si>
    <t>для компьютера</t>
  </si>
  <si>
    <t>500 Вт-тан кем емес қуат көзі</t>
  </si>
  <si>
    <t>Блок питания не менее 500W</t>
  </si>
  <si>
    <t>273213.500.000004</t>
  </si>
  <si>
    <t>Кабель специализированный</t>
  </si>
  <si>
    <t>тип HDMI</t>
  </si>
  <si>
    <t>HDMI кабелі кемінде 20м, OEM</t>
  </si>
  <si>
    <t>Кабель HDMI не менне 20m, OEM</t>
  </si>
  <si>
    <t>273213.500.000005</t>
  </si>
  <si>
    <t>тип VGA</t>
  </si>
  <si>
    <t>VGA кабелі кем дегенде 15M / 15F, экрандалған (ұзартылған), 10м, OEM</t>
  </si>
  <si>
    <t>Кабель VGA не менне 15M/15F, экранированный (удлинитель),  10m, OEM</t>
  </si>
  <si>
    <t>262040.000.000196</t>
  </si>
  <si>
    <t>Пульт управления</t>
  </si>
  <si>
    <t>для проведения презентаций, с лазерной указкой</t>
  </si>
  <si>
    <t>Лазерлік көрсеткішпен презентацияларды қашықтан басқару</t>
  </si>
  <si>
    <t>Пульт управления для проведения презентаций, с лазерной указкой</t>
  </si>
  <si>
    <t>262021.300.000055</t>
  </si>
  <si>
    <t>Диск жесткий внешний</t>
  </si>
  <si>
    <t>интерфейс USB 3.0, емкость более 3 Тб, но не более 6 Тб, размер 3,5''</t>
  </si>
  <si>
    <t>Сыртқы қатты дискінің USB 3.0 интерфейсі, сыйымдылығы 3 ТБ-ден артық, бірақ 6 ТБ-дан көп емес, өлшемі 3,5</t>
  </si>
  <si>
    <t>Внешний жесткий диск интерфейс USB 3.0, емкость более 3 Тб, но не более 6 Тб, размер 3,5</t>
  </si>
  <si>
    <t>262021.300.000059</t>
  </si>
  <si>
    <t>интерфейс USB 3.0, емкость более 500 Гб, но не более 2 Тб, размер 3,5"</t>
  </si>
  <si>
    <t>Сыртқы қатты диск USB 3.0 интерфейсі, сыйымдылығы 500 ГБ-тан жоғары, бірақ 2 ТБ артық емес, өлшемі 3,5</t>
  </si>
  <si>
    <t>Внешний жесткий диск интерфейс USB 3.0, емкость более 500 Гб, но не более 2 Тб, размер 3,5"</t>
  </si>
  <si>
    <t>265145.200.000012</t>
  </si>
  <si>
    <t>Тестер</t>
  </si>
  <si>
    <t>для прозвонки</t>
  </si>
  <si>
    <t>Үздіксіздік сынағышы</t>
  </si>
  <si>
    <t>Тестер для прозвонки сети</t>
  </si>
  <si>
    <t>271240.900.000007</t>
  </si>
  <si>
    <t>Коннектор</t>
  </si>
  <si>
    <t>серии RJ</t>
  </si>
  <si>
    <t>RJ-45 қосқышы</t>
  </si>
  <si>
    <t>Коннектор RJ-45</t>
  </si>
  <si>
    <t>273213.500.000002</t>
  </si>
  <si>
    <t>тип UTP</t>
  </si>
  <si>
    <t>UTP кабелі кем дегенде 305 м, 4 жұп, отқа төзімді</t>
  </si>
  <si>
    <t>Кабель UTP не менее 305m, 4-пары, огнеупорный</t>
  </si>
  <si>
    <t>262040.000.000144</t>
  </si>
  <si>
    <t>Док-станция</t>
  </si>
  <si>
    <t>для жестких дисков</t>
  </si>
  <si>
    <t>2,5 «/ 3,5» қатты дискілерге арналған қондыру станциясы</t>
  </si>
  <si>
    <t xml:space="preserve">Док-станция для 2,5"/­3,5" жестких дисков </t>
  </si>
  <si>
    <t>262040.000.000237</t>
  </si>
  <si>
    <t>Концентратор</t>
  </si>
  <si>
    <t>USB</t>
  </si>
  <si>
    <t>USB HUB кем дегенде 4 портты USB 3.0</t>
  </si>
  <si>
    <t>USB HUB не менее 4-port USB 3.0</t>
  </si>
  <si>
    <t>262040.000.000284</t>
  </si>
  <si>
    <t>Термопаста</t>
  </si>
  <si>
    <t>силиконовая</t>
  </si>
  <si>
    <t>Силиконды термопаста, түтік, кем дегенде 25 г.</t>
  </si>
  <si>
    <t>Термопаста силиконовая, тюбик, не менее 25 г</t>
  </si>
  <si>
    <t>263030.900.000108</t>
  </si>
  <si>
    <t>Устройство зарядное</t>
  </si>
  <si>
    <t>для сотового телефона</t>
  </si>
  <si>
    <t>USB құрылғыларына арналған зарядтағыш, желі</t>
  </si>
  <si>
    <t>Зарядное устройство, сеть, для USB-устройств</t>
  </si>
  <si>
    <t>221972.000.000005</t>
  </si>
  <si>
    <t>Коврик</t>
  </si>
  <si>
    <t>для мышки, из смешанного материала</t>
  </si>
  <si>
    <t>Тышқан жастықшасы, аралас материал, кем дегенде 45 х 40 х 0,4 см</t>
  </si>
  <si>
    <t>Коврик для мышки, из смешанного материала, не менее 45 х 40 х 0.4 см</t>
  </si>
  <si>
    <t>264042.700.000011</t>
  </si>
  <si>
    <t>Гарнитура</t>
  </si>
  <si>
    <t>для телефонного аппарата</t>
  </si>
  <si>
    <t>Шартқа қол қойған  күннен бастап 31 желтоқсанда қоса алғандағы кезеңге дейін</t>
  </si>
  <si>
    <t>532011.110.000000</t>
  </si>
  <si>
    <t>Услуги по ускоренной/курьерской почтовой связи</t>
  </si>
  <si>
    <t>Пошта жөнелтілімдерін жедел өңдеу, тасымалдау, жеткізу жəне (немесе) тапсыру режимімен пошта жөнелтілімдерін салып жіберу бойынша қызметтер (ішкі және халықаралық)</t>
  </si>
  <si>
    <t>Услуги по пересылке почтовых отправлений с режимом ускоренной обработки, перевозки, доставки и (или) вручения почтовых отправлений (внутренних и международных)</t>
  </si>
  <si>
    <t xml:space="preserve">Орыс тілінен ағылшын/қазақ тілдеріне қазақ/ағылшын тілдерінен орыс тіліне және ағылшын тілінен қазақ тіліне және керісінше аудару бойынша жазбаша аудару, орыс тілінен ағылшын тіліне және керісінше дәйекті/ілеспе аудару қызметін көрсету
</t>
  </si>
  <si>
    <t xml:space="preserve">Услуги по осуществлению письменного перевода с русского языка на английский/казахский языки с казахского/английского языков на русский язык и с английского на казахский язык и наоборот, устного последовательного/синхронного  перевода с русского на английский и наоборот </t>
  </si>
  <si>
    <t>620129.000.000000</t>
  </si>
  <si>
    <t>Программное обеспечение</t>
  </si>
  <si>
    <t>оригинал программного обеспечения (кроме услуг по разработке программных обеспечении по заказу)</t>
  </si>
  <si>
    <t>автоматтандыру туралы ақпаратты басқару,қорғау, деректерді жинау, есеп беру</t>
  </si>
  <si>
    <t>для управления информацией по автоматизации, защите, сбору данных, формированию отчетов</t>
  </si>
  <si>
    <t>DLP система (программное обеспечение для предотвращения утечки данных, наблюдение, протоколирование, запись, хранение)</t>
  </si>
  <si>
    <t>181310.000.000000</t>
  </si>
  <si>
    <t>Работы по изготовлению печатных форм/печатей/трафаретов и аналогичных изделий</t>
  </si>
  <si>
    <t>Мөрлерді және мөртабандар дайындау бойынша жұмыстар</t>
  </si>
  <si>
    <t>Работы по изготовлению печатей и штампов</t>
  </si>
  <si>
    <t xml:space="preserve">декабрь </t>
  </si>
  <si>
    <t>Прочие затраты</t>
  </si>
  <si>
    <t>Согласно технической спецификации</t>
  </si>
  <si>
    <t>Из одного источника путем прямого заключения договора</t>
  </si>
  <si>
    <t>Запрос ценовых предложений</t>
  </si>
  <si>
    <t xml:space="preserve">декабрь  </t>
  </si>
  <si>
    <t>Приобретение дополнительных лицензий office 365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</si>
</sst>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000000"/>
    <numFmt numFmtId="166" formatCode="000"/>
    <numFmt numFmtId="167" formatCode="00"/>
  </numFmts>
  <fonts count="26">
    <font>
      <sz val="11"/>
      <color theme="1"/>
      <name val="Calibri"/>
      <family val="2"/>
      <charset val="204"/>
      <scheme val="minor"/>
    </font>
    <font>
      <sz val="10"/>
      <name val="Arial Cyr"/>
      <charset val="204"/>
    </font>
    <font>
      <sz val="11"/>
      <color theme="1"/>
      <name val="Calibri"/>
      <family val="2"/>
      <scheme val="minor"/>
    </font>
    <font>
      <sz val="11"/>
      <color theme="1"/>
      <name val="Calibri"/>
      <family val="2"/>
      <charset val="204"/>
      <scheme val="minor"/>
    </font>
    <font>
      <sz val="16"/>
      <name val="Times New Roman"/>
      <family val="1"/>
      <charset val="204"/>
    </font>
    <font>
      <sz val="16"/>
      <color theme="1"/>
      <name val="Calibri"/>
      <family val="2"/>
      <charset val="204"/>
      <scheme val="minor"/>
    </font>
    <font>
      <b/>
      <sz val="16"/>
      <name val="Times New Roman"/>
      <family val="1"/>
      <charset val="204"/>
    </font>
    <font>
      <b/>
      <sz val="16"/>
      <color indexed="8"/>
      <name val="Times New Roman"/>
      <family val="1"/>
      <charset val="204"/>
    </font>
    <font>
      <b/>
      <i/>
      <sz val="16"/>
      <color indexed="8"/>
      <name val="Times New Roman"/>
      <family val="1"/>
      <charset val="204"/>
    </font>
    <font>
      <sz val="16"/>
      <color indexed="64"/>
      <name val="Times New Roman"/>
      <family val="1"/>
      <charset val="204"/>
    </font>
    <font>
      <sz val="16"/>
      <color theme="1"/>
      <name val="Times New Roman"/>
      <family val="1"/>
      <charset val="204"/>
    </font>
    <font>
      <sz val="16"/>
      <color indexed="8"/>
      <name val="Times New Roman"/>
      <family val="1"/>
      <charset val="204"/>
    </font>
    <font>
      <b/>
      <sz val="20"/>
      <name val="Times New Roman"/>
      <family val="1"/>
      <charset val="204"/>
    </font>
    <font>
      <sz val="16"/>
      <name val="Times New Roman"/>
      <family val="1"/>
    </font>
    <font>
      <sz val="12"/>
      <name val="KZ Times New Roman"/>
      <family val="1"/>
      <charset val="204"/>
    </font>
    <font>
      <b/>
      <sz val="12"/>
      <name val="KZ Times New Roman"/>
      <family val="1"/>
      <charset val="204"/>
    </font>
    <font>
      <b/>
      <sz val="14"/>
      <name val="KZ Times New Roman"/>
      <family val="1"/>
      <charset val="204"/>
    </font>
    <font>
      <sz val="12"/>
      <color indexed="9"/>
      <name val="KZ Times New Roman"/>
      <family val="1"/>
      <charset val="204"/>
    </font>
    <font>
      <b/>
      <i/>
      <sz val="12"/>
      <name val="KZ Times New Roman"/>
      <family val="1"/>
      <charset val="204"/>
    </font>
    <font>
      <sz val="10"/>
      <name val="KZ Times New Roman"/>
      <family val="1"/>
      <charset val="204"/>
    </font>
    <font>
      <sz val="10"/>
      <name val="MS Sans Serif"/>
      <family val="2"/>
    </font>
    <font>
      <sz val="10"/>
      <name val="Arial"/>
      <family val="2"/>
      <charset val="204"/>
    </font>
    <font>
      <sz val="11"/>
      <color theme="1"/>
      <name val="Calibri"/>
      <family val="2"/>
      <charset val="204"/>
    </font>
    <font>
      <sz val="10"/>
      <color theme="1"/>
      <name val="Calibri"/>
      <family val="2"/>
      <charset val="204"/>
      <scheme val="minor"/>
    </font>
    <font>
      <sz val="9"/>
      <color indexed="81"/>
      <name val="Tahoma"/>
      <charset val="1"/>
    </font>
    <font>
      <b/>
      <sz val="9"/>
      <color indexed="81"/>
      <name val="Tahoma"/>
      <charset val="1"/>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indexed="2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0"/>
      </left>
      <right style="thin">
        <color indexed="0"/>
      </right>
      <top style="thin">
        <color indexed="0"/>
      </top>
      <bottom style="thin">
        <color indexed="0"/>
      </bottom>
      <diagonal/>
    </border>
  </borders>
  <cellStyleXfs count="71">
    <xf numFmtId="0" fontId="0" fillId="0" borderId="0"/>
    <xf numFmtId="0" fontId="1" fillId="0" borderId="0"/>
    <xf numFmtId="0" fontId="2" fillId="0" borderId="0"/>
    <xf numFmtId="164" fontId="3" fillId="0" borderId="0" applyFont="0" applyFill="0" applyBorder="0" applyAlignment="0" applyProtection="0"/>
    <xf numFmtId="1" fontId="14" fillId="0" borderId="0">
      <alignment horizontal="center" vertical="top" wrapText="1"/>
    </xf>
    <xf numFmtId="167" fontId="14" fillId="0" borderId="7">
      <alignment horizontal="center" vertical="top" wrapText="1"/>
    </xf>
    <xf numFmtId="166" fontId="14" fillId="0" borderId="7">
      <alignment horizontal="center" vertical="top" wrapText="1"/>
    </xf>
    <xf numFmtId="166" fontId="14" fillId="0" borderId="7">
      <alignment horizontal="center" vertical="top" wrapText="1"/>
    </xf>
    <xf numFmtId="166" fontId="14" fillId="0" borderId="7">
      <alignment horizontal="center" vertical="top" wrapText="1"/>
    </xf>
    <xf numFmtId="1" fontId="14" fillId="0" borderId="0">
      <alignment horizontal="center" vertical="top" wrapText="1"/>
    </xf>
    <xf numFmtId="167" fontId="14" fillId="0" borderId="0">
      <alignment horizontal="center" vertical="top" wrapText="1"/>
    </xf>
    <xf numFmtId="166" fontId="14" fillId="0" borderId="0">
      <alignment horizontal="center" vertical="top" wrapText="1"/>
    </xf>
    <xf numFmtId="166" fontId="14" fillId="0" borderId="0">
      <alignment horizontal="center" vertical="top" wrapText="1"/>
    </xf>
    <xf numFmtId="166" fontId="14" fillId="0" borderId="0">
      <alignment horizontal="center" vertical="top" wrapText="1"/>
    </xf>
    <xf numFmtId="0" fontId="14" fillId="0" borderId="0">
      <alignment horizontal="left" vertical="top" wrapText="1"/>
    </xf>
    <xf numFmtId="0" fontId="14" fillId="0" borderId="0">
      <alignment horizontal="left" vertical="top" wrapText="1"/>
    </xf>
    <xf numFmtId="0" fontId="14" fillId="0" borderId="7">
      <alignment horizontal="left" vertical="top"/>
    </xf>
    <xf numFmtId="0" fontId="14" fillId="0" borderId="8">
      <alignment horizontal="center" vertical="top" wrapText="1"/>
    </xf>
    <xf numFmtId="0" fontId="14" fillId="0" borderId="0">
      <alignment horizontal="left" vertical="top"/>
    </xf>
    <xf numFmtId="0" fontId="14" fillId="0" borderId="9">
      <alignment horizontal="left" vertical="top"/>
    </xf>
    <xf numFmtId="0" fontId="18" fillId="6" borderId="7">
      <alignment horizontal="left" vertical="top" wrapText="1"/>
    </xf>
    <xf numFmtId="0" fontId="18" fillId="6" borderId="7">
      <alignment horizontal="left" vertical="top" wrapText="1"/>
    </xf>
    <xf numFmtId="0" fontId="15" fillId="0" borderId="7">
      <alignment horizontal="left" vertical="top" wrapText="1"/>
    </xf>
    <xf numFmtId="0" fontId="14" fillId="0" borderId="7">
      <alignment horizontal="left" vertical="top" wrapText="1"/>
    </xf>
    <xf numFmtId="0" fontId="19" fillId="0" borderId="7">
      <alignment horizontal="left" vertical="top" wrapText="1"/>
    </xf>
    <xf numFmtId="0" fontId="20" fillId="0" borderId="0"/>
    <xf numFmtId="0" fontId="22" fillId="0" borderId="0"/>
    <xf numFmtId="0" fontId="1" fillId="0" borderId="0"/>
    <xf numFmtId="0" fontId="16" fillId="0" borderId="0">
      <alignment horizontal="center" vertical="top"/>
    </xf>
    <xf numFmtId="0" fontId="14" fillId="0" borderId="10">
      <alignment horizontal="center" textRotation="90" wrapText="1"/>
    </xf>
    <xf numFmtId="0" fontId="14" fillId="0" borderId="10">
      <alignment horizontal="center" vertical="center" wrapText="1"/>
    </xf>
    <xf numFmtId="1" fontId="17" fillId="0" borderId="0">
      <alignment horizontal="center" vertical="top" wrapText="1"/>
    </xf>
    <xf numFmtId="167" fontId="17" fillId="0" borderId="7">
      <alignment horizontal="center" vertical="top" wrapText="1"/>
    </xf>
    <xf numFmtId="166" fontId="17" fillId="0" borderId="7">
      <alignment horizontal="center" vertical="top" wrapText="1"/>
    </xf>
    <xf numFmtId="166" fontId="17" fillId="0" borderId="7">
      <alignment horizontal="center" vertical="top" wrapText="1"/>
    </xf>
    <xf numFmtId="166" fontId="17" fillId="0" borderId="7">
      <alignment horizontal="center" vertical="top" wrapText="1"/>
    </xf>
    <xf numFmtId="0" fontId="2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2"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23" fillId="0" borderId="0"/>
    <xf numFmtId="0" fontId="3" fillId="0" borderId="0"/>
    <xf numFmtId="0" fontId="1" fillId="0" borderId="0"/>
    <xf numFmtId="0" fontId="21" fillId="0" borderId="0"/>
    <xf numFmtId="0" fontId="1" fillId="0" borderId="0"/>
    <xf numFmtId="0" fontId="1" fillId="0" borderId="0"/>
    <xf numFmtId="0" fontId="3" fillId="0" borderId="0"/>
    <xf numFmtId="0" fontId="1" fillId="0" borderId="0"/>
    <xf numFmtId="0" fontId="1" fillId="0" borderId="0"/>
    <xf numFmtId="0" fontId="21" fillId="0" borderId="0"/>
    <xf numFmtId="0" fontId="2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cellStyleXfs>
  <cellXfs count="122">
    <xf numFmtId="0" fontId="0" fillId="0" borderId="0" xfId="0"/>
    <xf numFmtId="0" fontId="4" fillId="0" borderId="1" xfId="0" applyFont="1" applyFill="1" applyBorder="1" applyAlignment="1">
      <alignment horizontal="center" vertical="center" wrapText="1"/>
    </xf>
    <xf numFmtId="0" fontId="4" fillId="2" borderId="1" xfId="0" applyFont="1" applyFill="1" applyBorder="1" applyAlignment="1" applyProtection="1">
      <alignment horizontal="center" vertical="center" wrapText="1"/>
      <protection locked="0"/>
    </xf>
    <xf numFmtId="0" fontId="4" fillId="0" borderId="1" xfId="0" applyFont="1" applyBorder="1" applyAlignment="1">
      <alignment horizontal="center" vertical="center" wrapText="1"/>
    </xf>
    <xf numFmtId="165" fontId="4" fillId="2" borderId="1" xfId="0" applyNumberFormat="1" applyFont="1" applyFill="1" applyBorder="1" applyAlignment="1">
      <alignment horizontal="center" vertical="center" wrapText="1"/>
    </xf>
    <xf numFmtId="0" fontId="4" fillId="2" borderId="1" xfId="0" applyFont="1" applyFill="1" applyBorder="1" applyAlignment="1" applyProtection="1">
      <alignment horizontal="center" vertical="center" wrapText="1"/>
      <protection hidden="1"/>
    </xf>
    <xf numFmtId="49" fontId="4" fillId="2" borderId="1" xfId="0" applyNumberFormat="1" applyFont="1" applyFill="1" applyBorder="1" applyAlignment="1" applyProtection="1">
      <alignment horizontal="center" vertical="center" wrapText="1"/>
      <protection locked="0"/>
    </xf>
    <xf numFmtId="4" fontId="4" fillId="0" borderId="1" xfId="0" applyNumberFormat="1" applyFont="1" applyBorder="1" applyAlignment="1">
      <alignment horizontal="center" vertical="center" wrapText="1"/>
    </xf>
    <xf numFmtId="0" fontId="4" fillId="2" borderId="1" xfId="1" applyFont="1" applyFill="1" applyBorder="1" applyAlignment="1">
      <alignment horizontal="center" vertical="center" wrapText="1"/>
    </xf>
    <xf numFmtId="0" fontId="4" fillId="0" borderId="0" xfId="1" applyFont="1" applyFill="1" applyAlignment="1">
      <alignment horizontal="center" vertical="center" wrapText="1"/>
    </xf>
    <xf numFmtId="0" fontId="4" fillId="0" borderId="0" xfId="1" applyFont="1" applyAlignment="1">
      <alignment horizontal="left" vertical="center" wrapText="1"/>
    </xf>
    <xf numFmtId="0" fontId="4" fillId="0" borderId="0" xfId="1" applyFont="1" applyFill="1" applyAlignment="1">
      <alignment horizontal="left" vertical="center" wrapText="1"/>
    </xf>
    <xf numFmtId="0" fontId="4" fillId="0" borderId="0" xfId="1" applyFont="1" applyAlignment="1">
      <alignment horizontal="center" vertical="center" wrapText="1"/>
    </xf>
    <xf numFmtId="4" fontId="4" fillId="0" borderId="0" xfId="1" applyNumberFormat="1" applyFont="1" applyAlignment="1">
      <alignment horizontal="left" vertical="center" wrapText="1"/>
    </xf>
    <xf numFmtId="49" fontId="4" fillId="0" borderId="0" xfId="1" applyNumberFormat="1" applyFont="1" applyAlignment="1">
      <alignment horizontal="left" vertical="center" wrapText="1"/>
    </xf>
    <xf numFmtId="0" fontId="4" fillId="0" borderId="0" xfId="0" applyFont="1" applyAlignment="1">
      <alignment horizontal="left" vertical="center" wrapText="1"/>
    </xf>
    <xf numFmtId="0" fontId="5" fillId="0" borderId="0" xfId="0" applyFont="1" applyAlignment="1">
      <alignment wrapText="1"/>
    </xf>
    <xf numFmtId="0" fontId="6" fillId="0" borderId="0" xfId="1" applyFont="1" applyFill="1" applyAlignment="1">
      <alignment horizontal="left" vertical="top"/>
    </xf>
    <xf numFmtId="0" fontId="4" fillId="0" borderId="0" xfId="1" applyFont="1" applyAlignment="1">
      <alignment horizontal="left" vertical="center"/>
    </xf>
    <xf numFmtId="0" fontId="4" fillId="0" borderId="0" xfId="1" applyFont="1" applyFill="1" applyAlignment="1">
      <alignment horizontal="left" vertical="center"/>
    </xf>
    <xf numFmtId="0" fontId="4" fillId="0" borderId="0" xfId="1" applyFont="1" applyAlignment="1">
      <alignment horizontal="center" vertical="center"/>
    </xf>
    <xf numFmtId="3" fontId="4" fillId="0" borderId="0" xfId="1" applyNumberFormat="1" applyFont="1" applyAlignment="1">
      <alignment horizontal="center" vertical="center"/>
    </xf>
    <xf numFmtId="4" fontId="4" fillId="0" borderId="0" xfId="1" applyNumberFormat="1" applyFont="1" applyAlignment="1">
      <alignment horizontal="left" vertical="center"/>
    </xf>
    <xf numFmtId="0" fontId="4" fillId="0" borderId="0" xfId="0" applyFont="1" applyAlignment="1">
      <alignment horizontal="left" vertical="center"/>
    </xf>
    <xf numFmtId="0" fontId="5" fillId="0" borderId="0" xfId="0" applyFont="1"/>
    <xf numFmtId="0" fontId="4" fillId="0" borderId="0" xfId="1" applyFont="1" applyFill="1" applyAlignment="1">
      <alignment vertical="top"/>
    </xf>
    <xf numFmtId="0" fontId="6" fillId="0" borderId="0" xfId="1" applyFont="1" applyFill="1" applyAlignment="1">
      <alignment vertical="top"/>
    </xf>
    <xf numFmtId="0" fontId="4" fillId="0" borderId="0" xfId="1" applyFont="1" applyFill="1" applyAlignment="1">
      <alignment vertical="top" wrapText="1"/>
    </xf>
    <xf numFmtId="3" fontId="4" fillId="0" borderId="0" xfId="1" applyNumberFormat="1" applyFont="1" applyAlignment="1">
      <alignment horizontal="center" vertical="center" wrapText="1"/>
    </xf>
    <xf numFmtId="3" fontId="4" fillId="0" borderId="0" xfId="1" applyNumberFormat="1" applyFont="1" applyAlignment="1">
      <alignment horizontal="left" vertical="center" wrapText="1"/>
    </xf>
    <xf numFmtId="3" fontId="6" fillId="0" borderId="0" xfId="1" applyNumberFormat="1" applyFont="1" applyAlignment="1">
      <alignment horizontal="center" vertical="center" wrapText="1"/>
    </xf>
    <xf numFmtId="0" fontId="6" fillId="0" borderId="0" xfId="1" applyFont="1" applyAlignment="1">
      <alignment horizontal="center" vertical="center" wrapText="1"/>
    </xf>
    <xf numFmtId="4" fontId="4" fillId="0" borderId="0" xfId="1" applyNumberFormat="1"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wrapText="1"/>
    </xf>
    <xf numFmtId="0" fontId="5" fillId="0" borderId="0" xfId="0" applyFont="1" applyAlignment="1">
      <alignment horizontal="center" vertical="center" wrapText="1"/>
    </xf>
    <xf numFmtId="0" fontId="6" fillId="0" borderId="0" xfId="1" applyFont="1" applyFill="1" applyAlignment="1">
      <alignment horizontal="left" vertical="center" wrapText="1"/>
    </xf>
    <xf numFmtId="0" fontId="6" fillId="0" borderId="0" xfId="1" applyFont="1" applyAlignment="1">
      <alignment horizontal="left" vertical="center" wrapText="1"/>
    </xf>
    <xf numFmtId="4" fontId="6" fillId="0" borderId="0" xfId="1" applyNumberFormat="1" applyFont="1" applyAlignment="1">
      <alignment horizontal="left" vertical="center" wrapText="1"/>
    </xf>
    <xf numFmtId="0" fontId="6" fillId="0" borderId="0" xfId="1" applyFont="1" applyAlignment="1">
      <alignment horizontal="left" vertical="center"/>
    </xf>
    <xf numFmtId="0" fontId="6" fillId="0" borderId="0" xfId="1" applyFont="1" applyFill="1" applyAlignment="1">
      <alignment horizontal="left" vertical="center"/>
    </xf>
    <xf numFmtId="0" fontId="6" fillId="0" borderId="0" xfId="1" applyFont="1" applyAlignment="1">
      <alignment horizontal="center" vertical="center"/>
    </xf>
    <xf numFmtId="14" fontId="6" fillId="0" borderId="0" xfId="1" applyNumberFormat="1" applyFont="1" applyAlignment="1">
      <alignment horizontal="center" vertical="center"/>
    </xf>
    <xf numFmtId="3" fontId="6" fillId="0" borderId="0" xfId="1" applyNumberFormat="1" applyFont="1" applyAlignment="1">
      <alignment horizontal="center" vertical="center"/>
    </xf>
    <xf numFmtId="4" fontId="6" fillId="0" borderId="0" xfId="1" applyNumberFormat="1" applyFont="1" applyAlignment="1">
      <alignment horizontal="left" vertical="center"/>
    </xf>
    <xf numFmtId="0" fontId="4" fillId="0" borderId="0" xfId="0" applyFont="1" applyFill="1" applyAlignment="1">
      <alignment horizontal="center" wrapText="1"/>
    </xf>
    <xf numFmtId="0" fontId="4" fillId="0" borderId="0" xfId="0" applyFont="1" applyFill="1" applyAlignment="1">
      <alignment horizontal="left" vertical="center" wrapText="1"/>
    </xf>
    <xf numFmtId="4" fontId="4" fillId="0" borderId="0" xfId="0" applyNumberFormat="1" applyFont="1" applyAlignment="1">
      <alignment horizontal="left" vertical="center" wrapText="1"/>
    </xf>
    <xf numFmtId="0" fontId="8" fillId="0" borderId="1" xfId="0" applyFont="1" applyFill="1" applyBorder="1" applyAlignment="1">
      <alignment horizontal="center" vertical="top" wrapText="1"/>
    </xf>
    <xf numFmtId="0" fontId="8" fillId="0"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0" fontId="5" fillId="2" borderId="0" xfId="0" applyFont="1" applyFill="1" applyAlignment="1">
      <alignment horizontal="center" vertical="center" wrapText="1"/>
    </xf>
    <xf numFmtId="0" fontId="5" fillId="3" borderId="0" xfId="0" applyFont="1" applyFill="1" applyAlignment="1">
      <alignment horizontal="center" vertical="center" wrapText="1"/>
    </xf>
    <xf numFmtId="165" fontId="9" fillId="0"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0" fontId="5" fillId="4" borderId="0" xfId="0" applyFont="1" applyFill="1" applyAlignment="1">
      <alignment horizontal="center" vertical="center" wrapText="1"/>
    </xf>
    <xf numFmtId="0" fontId="4" fillId="0" borderId="1" xfId="0" applyFont="1" applyBorder="1" applyAlignment="1" applyProtection="1">
      <alignment horizontal="center" vertical="center" wrapText="1"/>
      <protection locked="0"/>
    </xf>
    <xf numFmtId="0" fontId="10" fillId="0" borderId="1" xfId="0" applyFont="1" applyBorder="1" applyAlignment="1">
      <alignment horizontal="center" vertical="center" wrapText="1"/>
    </xf>
    <xf numFmtId="0" fontId="11" fillId="0" borderId="1" xfId="0" applyFont="1" applyBorder="1" applyAlignment="1" applyProtection="1">
      <alignment horizontal="center" vertical="center" wrapText="1"/>
      <protection locked="0"/>
    </xf>
    <xf numFmtId="165" fontId="9" fillId="0" borderId="1" xfId="0" applyNumberFormat="1" applyFont="1" applyBorder="1" applyAlignment="1">
      <alignment horizontal="center" vertical="center" wrapText="1"/>
    </xf>
    <xf numFmtId="165" fontId="9" fillId="2" borderId="1" xfId="0" applyNumberFormat="1" applyFont="1" applyFill="1" applyBorder="1" applyAlignment="1">
      <alignment horizontal="center" vertical="center" wrapText="1"/>
    </xf>
    <xf numFmtId="1" fontId="4" fillId="0" borderId="1" xfId="0" applyNumberFormat="1" applyFont="1" applyBorder="1" applyAlignment="1">
      <alignment horizontal="center" vertical="center" wrapText="1"/>
    </xf>
    <xf numFmtId="0" fontId="5" fillId="2" borderId="0" xfId="0" applyFont="1" applyFill="1" applyAlignment="1">
      <alignment wrapText="1"/>
    </xf>
    <xf numFmtId="0" fontId="10" fillId="0" borderId="1" xfId="0"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lignment horizontal="left" vertical="center" wrapText="1"/>
    </xf>
    <xf numFmtId="0" fontId="4" fillId="0" borderId="1" xfId="1"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9" fontId="4" fillId="2"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65" fontId="4" fillId="0" borderId="5"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0" borderId="1" xfId="0" applyFont="1" applyFill="1" applyBorder="1" applyAlignment="1" applyProtection="1">
      <alignment horizontal="center" vertical="center" wrapText="1"/>
      <protection locked="0"/>
    </xf>
    <xf numFmtId="9" fontId="4" fillId="0" borderId="1" xfId="0" applyNumberFormat="1" applyFont="1" applyBorder="1" applyAlignment="1">
      <alignment horizontal="center" vertical="center" wrapText="1"/>
    </xf>
    <xf numFmtId="0" fontId="5" fillId="5" borderId="0" xfId="0" applyFont="1" applyFill="1" applyAlignment="1">
      <alignment horizontal="center" vertical="center" wrapText="1"/>
    </xf>
    <xf numFmtId="0" fontId="5" fillId="5" borderId="0" xfId="0" applyFont="1" applyFill="1" applyAlignment="1">
      <alignment wrapText="1"/>
    </xf>
    <xf numFmtId="165" fontId="4" fillId="0" borderId="1"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3" borderId="0" xfId="0" applyFont="1" applyFill="1" applyAlignment="1">
      <alignment horizontal="left" vertical="center" wrapText="1"/>
    </xf>
    <xf numFmtId="0" fontId="12" fillId="0" borderId="0" xfId="0" applyFont="1" applyAlignment="1">
      <alignment horizontal="left" vertical="center" wrapText="1"/>
    </xf>
    <xf numFmtId="0" fontId="4" fillId="0" borderId="1" xfId="1" applyFont="1" applyBorder="1" applyAlignment="1">
      <alignment horizontal="center" vertical="center" wrapText="1"/>
    </xf>
    <xf numFmtId="0" fontId="8" fillId="0" borderId="1" xfId="0" applyFont="1" applyBorder="1" applyAlignment="1">
      <alignment horizontal="left" vertical="center" wrapText="1"/>
    </xf>
    <xf numFmtId="0" fontId="6" fillId="0" borderId="1" xfId="1" applyFont="1" applyBorder="1" applyAlignment="1">
      <alignment horizontal="center" vertical="center" wrapText="1"/>
    </xf>
    <xf numFmtId="0" fontId="4" fillId="0" borderId="1" xfId="1" applyFont="1" applyBorder="1" applyAlignment="1">
      <alignment horizontal="center" vertical="center" wrapText="1"/>
    </xf>
    <xf numFmtId="0" fontId="8" fillId="0" borderId="1" xfId="0" applyFont="1" applyBorder="1" applyAlignment="1">
      <alignment horizontal="left" vertical="center" wrapText="1"/>
    </xf>
    <xf numFmtId="4" fontId="12" fillId="0" borderId="0" xfId="0" applyNumberFormat="1" applyFont="1" applyAlignment="1">
      <alignment horizontal="center" vertical="center" wrapText="1"/>
    </xf>
    <xf numFmtId="0" fontId="4" fillId="2" borderId="3" xfId="0" applyFont="1" applyFill="1" applyBorder="1" applyAlignment="1">
      <alignment horizontal="center" vertical="center" wrapText="1"/>
    </xf>
    <xf numFmtId="4" fontId="4" fillId="0" borderId="0" xfId="1" applyNumberFormat="1" applyFont="1" applyFill="1" applyAlignment="1">
      <alignment horizontal="left" vertical="center" wrapText="1"/>
    </xf>
    <xf numFmtId="4" fontId="4" fillId="0" borderId="0" xfId="1" applyNumberFormat="1" applyFont="1" applyFill="1" applyAlignment="1">
      <alignment horizontal="left" vertical="center"/>
    </xf>
    <xf numFmtId="4" fontId="4" fillId="0" borderId="0" xfId="1" applyNumberFormat="1" applyFont="1" applyFill="1" applyAlignment="1">
      <alignment horizontal="center" vertical="center" wrapText="1"/>
    </xf>
    <xf numFmtId="4" fontId="6" fillId="0" borderId="0" xfId="1" applyNumberFormat="1" applyFont="1" applyFill="1" applyAlignment="1">
      <alignment horizontal="left" vertical="center" wrapText="1"/>
    </xf>
    <xf numFmtId="4" fontId="6" fillId="0" borderId="0" xfId="1" applyNumberFormat="1" applyFont="1" applyFill="1" applyAlignment="1">
      <alignment horizontal="left" vertical="center"/>
    </xf>
    <xf numFmtId="4" fontId="4" fillId="0" borderId="0" xfId="0" applyNumberFormat="1" applyFont="1" applyFill="1" applyAlignment="1">
      <alignment horizontal="left" vertical="center" wrapText="1"/>
    </xf>
    <xf numFmtId="0" fontId="13" fillId="2" borderId="1" xfId="0" applyFont="1" applyFill="1" applyBorder="1" applyAlignment="1" applyProtection="1">
      <alignment horizontal="center" vertical="center" wrapText="1"/>
      <protection locked="0"/>
    </xf>
    <xf numFmtId="4" fontId="4" fillId="3" borderId="1" xfId="0" applyNumberFormat="1" applyFont="1" applyFill="1" applyBorder="1" applyAlignment="1">
      <alignment horizontal="center" vertical="center" wrapText="1"/>
    </xf>
    <xf numFmtId="0" fontId="8" fillId="2" borderId="2"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0" borderId="1" xfId="0" applyFont="1" applyBorder="1" applyAlignment="1">
      <alignment horizontal="left" vertical="center" wrapText="1"/>
    </xf>
    <xf numFmtId="0" fontId="7" fillId="0" borderId="6" xfId="0" applyFont="1" applyBorder="1" applyAlignment="1">
      <alignment horizontal="center" vertical="center" wrapText="1"/>
    </xf>
    <xf numFmtId="0" fontId="7" fillId="0" borderId="5" xfId="0" applyFont="1" applyBorder="1" applyAlignment="1">
      <alignment horizontal="center" vertical="center" wrapText="1"/>
    </xf>
    <xf numFmtId="4" fontId="6" fillId="0" borderId="6" xfId="1" applyNumberFormat="1" applyFont="1" applyBorder="1" applyAlignment="1">
      <alignment horizontal="center" vertical="center" wrapText="1"/>
    </xf>
    <xf numFmtId="4" fontId="6" fillId="0" borderId="5" xfId="1" applyNumberFormat="1" applyFont="1" applyBorder="1" applyAlignment="1">
      <alignment horizontal="center" vertical="center" wrapText="1"/>
    </xf>
    <xf numFmtId="0" fontId="6" fillId="0" borderId="1" xfId="1" applyFont="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1" applyFont="1" applyFill="1" applyBorder="1" applyAlignment="1">
      <alignment horizontal="center" vertical="center" wrapText="1"/>
    </xf>
    <xf numFmtId="3" fontId="6" fillId="0" borderId="1" xfId="1" applyNumberFormat="1" applyFont="1" applyBorder="1" applyAlignment="1">
      <alignment horizontal="center" vertical="center" wrapText="1"/>
    </xf>
    <xf numFmtId="4" fontId="6" fillId="0" borderId="1" xfId="1" applyNumberFormat="1" applyFont="1" applyFill="1" applyBorder="1" applyAlignment="1">
      <alignment horizontal="center" vertical="center" wrapText="1"/>
    </xf>
    <xf numFmtId="4" fontId="6" fillId="0" borderId="1" xfId="1" applyNumberFormat="1" applyFont="1" applyBorder="1" applyAlignment="1">
      <alignment horizontal="center" vertical="center" wrapText="1"/>
    </xf>
    <xf numFmtId="4" fontId="12" fillId="0" borderId="0" xfId="0" applyNumberFormat="1" applyFont="1" applyAlignment="1">
      <alignment horizontal="center" vertical="center" wrapText="1"/>
    </xf>
    <xf numFmtId="0" fontId="4" fillId="0" borderId="1" xfId="1" applyFont="1" applyBorder="1" applyAlignment="1">
      <alignment horizontal="center" vertical="center" wrapText="1"/>
    </xf>
    <xf numFmtId="49" fontId="4" fillId="0" borderId="1" xfId="1" applyNumberFormat="1" applyFont="1" applyBorder="1" applyAlignment="1">
      <alignment horizontal="center"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2" xfId="1" applyFont="1" applyFill="1" applyBorder="1" applyAlignment="1">
      <alignment horizontal="center" vertical="center" wrapText="1"/>
    </xf>
    <xf numFmtId="0" fontId="4" fillId="0" borderId="3" xfId="1" applyFont="1" applyFill="1" applyBorder="1" applyAlignment="1">
      <alignment horizontal="center" vertical="center" wrapText="1"/>
    </xf>
    <xf numFmtId="0" fontId="12" fillId="0" borderId="0" xfId="0" applyFont="1" applyAlignment="1">
      <alignment horizontal="right" wrapText="1"/>
    </xf>
    <xf numFmtId="4" fontId="6" fillId="0" borderId="0" xfId="1" applyNumberFormat="1" applyFont="1" applyAlignment="1">
      <alignment horizontal="center" vertical="center" wrapText="1"/>
    </xf>
  </cellXfs>
  <cellStyles count="71">
    <cellStyle name="Cell1" xfId="4" xr:uid="{770A5B47-3BEF-4F14-8017-2E097664CB4C}"/>
    <cellStyle name="Cell2" xfId="5" xr:uid="{64284D0F-A0AE-42C2-AF68-61D748621004}"/>
    <cellStyle name="Cell3" xfId="6" xr:uid="{063A6687-6E8D-41BB-B3C7-E3AB05939C5F}"/>
    <cellStyle name="Cell4" xfId="7" xr:uid="{F03294C0-799D-429D-9225-E6801877C0F3}"/>
    <cellStyle name="Cell5" xfId="8" xr:uid="{129621E8-AEE0-45C9-93C8-70EA4A745470}"/>
    <cellStyle name="Column1" xfId="9" xr:uid="{F1E133D4-518C-482A-AF1D-59462D12BF95}"/>
    <cellStyle name="Column2" xfId="10" xr:uid="{4B2CCB4B-FDE1-4D38-8909-416CBD4C63E2}"/>
    <cellStyle name="Column3" xfId="11" xr:uid="{364E704D-5D05-448C-89A3-AF241BBF00D7}"/>
    <cellStyle name="Column4" xfId="12" xr:uid="{E8FD50F0-BA7C-4BF5-ABFE-07341208A09A}"/>
    <cellStyle name="Column5" xfId="13" xr:uid="{BD0808B3-E839-4690-A731-5A42452156C8}"/>
    <cellStyle name="Column7" xfId="14" xr:uid="{775CA795-10C0-448E-984D-68C13870977E}"/>
    <cellStyle name="Data" xfId="15" xr:uid="{3759A8A5-258E-4946-9EFD-8DE698574842}"/>
    <cellStyle name="Heading1" xfId="16" xr:uid="{F6712C30-65FA-40D5-9AEE-EF9A81634FF6}"/>
    <cellStyle name="Heading2" xfId="17" xr:uid="{8B5E3587-3CD2-4AA2-92BB-D3B73D7B45CD}"/>
    <cellStyle name="Heading3" xfId="18" xr:uid="{ACA5AD14-662D-43BE-9BE1-2150F872C7F4}"/>
    <cellStyle name="Heading4" xfId="19" xr:uid="{5D761B45-7FF9-4538-B3D2-D651F1F6B89A}"/>
    <cellStyle name="Name1" xfId="20" xr:uid="{D86BB12D-D6F4-4055-945C-906768BC245F}"/>
    <cellStyle name="Name2" xfId="21" xr:uid="{A9DD1ECE-77DD-4455-957E-32F0706F438B}"/>
    <cellStyle name="Name3" xfId="22" xr:uid="{763EB3F5-3B54-484E-8906-7CF31C026FEB}"/>
    <cellStyle name="Name4" xfId="23" xr:uid="{68BD475F-7589-4B72-A066-114571DE11A2}"/>
    <cellStyle name="Name5" xfId="24" xr:uid="{A649FCAD-8DA7-432C-A651-FFBDFBC1DA7B}"/>
    <cellStyle name="Normal 5" xfId="25" xr:uid="{BBA88702-FC79-4ED6-9FE8-3B89DCCE129F}"/>
    <cellStyle name="Normal 6" xfId="26" xr:uid="{05DA6E39-3BB4-418A-9EF8-FEE6A5C93E8B}"/>
    <cellStyle name="Normal_формы ПР утвержденные" xfId="27" xr:uid="{E3C76F81-9930-4B10-AF9D-9C87C89C7ABC}"/>
    <cellStyle name="Title1" xfId="28" xr:uid="{1CC91BA1-FF5A-4DF1-BC03-D1EB41B39F3B}"/>
    <cellStyle name="TitleCol1" xfId="29" xr:uid="{80B6C671-019A-45B2-915C-1E8990238743}"/>
    <cellStyle name="TitleCol2" xfId="30" xr:uid="{733C65DC-AE59-4964-921A-6197A064ACF2}"/>
    <cellStyle name="White1" xfId="31" xr:uid="{9A99C6B7-C2D2-4798-BA39-F9D04EA6E2F6}"/>
    <cellStyle name="White2" xfId="32" xr:uid="{7EA5E830-A23A-4150-AE28-01C9E2B3479B}"/>
    <cellStyle name="White3" xfId="33" xr:uid="{BE933595-C784-4311-B9FE-3BA1D5BB3DD0}"/>
    <cellStyle name="White4" xfId="34" xr:uid="{96ECC2C8-730A-4F7E-A3CC-D9ED717C0AEB}"/>
    <cellStyle name="White5" xfId="35" xr:uid="{0E7A70DC-AFD4-4678-9375-865D7AD1489A}"/>
    <cellStyle name="КАНДАГАЧ тел3-33-96" xfId="36" xr:uid="{FB3D11C2-C9B9-4407-BA9A-33FABC7387AB}"/>
    <cellStyle name="Обычный" xfId="0" builtinId="0"/>
    <cellStyle name="Обычный 10" xfId="37" xr:uid="{4AF531CD-5DF9-4969-A805-ECD154CEFD0D}"/>
    <cellStyle name="Обычный 11" xfId="38" xr:uid="{012F8930-31A0-4574-BC86-65CD23E5D5BD}"/>
    <cellStyle name="Обычный 12" xfId="39" xr:uid="{19E1A6B6-00B0-4A21-AA5A-438764A8FE10}"/>
    <cellStyle name="Обычный 14" xfId="40" xr:uid="{FBCE9275-BF78-4C39-AA30-D93E16C5E3FE}"/>
    <cellStyle name="Обычный 15" xfId="41" xr:uid="{C77E897E-BC22-4377-BDBD-C8DEC37BD956}"/>
    <cellStyle name="Обычный 16" xfId="42" xr:uid="{60A7727F-373B-48C1-8C94-D047E1C69584}"/>
    <cellStyle name="Обычный 17" xfId="43" xr:uid="{DDD10707-E6AD-4DD9-A895-7F336D799578}"/>
    <cellStyle name="Обычный 18" xfId="44" xr:uid="{AB977C52-1B18-455F-A5FB-C9F5EC542F1C}"/>
    <cellStyle name="Обычный 19" xfId="45" xr:uid="{AD358CAC-D032-414A-9ADE-D1B21FDF122A}"/>
    <cellStyle name="Обычный 2" xfId="1" xr:uid="{00000000-0005-0000-0000-000001000000}"/>
    <cellStyle name="Обычный 2 2" xfId="46" xr:uid="{50490EB8-FCE5-431D-BF53-3F1A4E8E2C37}"/>
    <cellStyle name="Обычный 20" xfId="47" xr:uid="{91FA9607-CA97-41CB-A1BF-3D9BE5D26DCE}"/>
    <cellStyle name="Обычный 24" xfId="48" xr:uid="{1FFC3817-695D-4A03-AECA-854206DF4B19}"/>
    <cellStyle name="Обычный 26" xfId="49" xr:uid="{9F6EFB0E-F947-447F-9C35-84FE54A2FF3F}"/>
    <cellStyle name="Обычный 26 2" xfId="50" xr:uid="{B00FBBFE-2243-454B-835D-471D8F112FF5}"/>
    <cellStyle name="Обычный 3" xfId="2" xr:uid="{00000000-0005-0000-0000-000002000000}"/>
    <cellStyle name="Обычный 3 2" xfId="51" xr:uid="{63B43272-75B0-41E8-8EFA-8E62209C79D1}"/>
    <cellStyle name="Обычный 3 4" xfId="52" xr:uid="{724AFFC3-007D-488D-A643-018015079BAD}"/>
    <cellStyle name="Обычный 32" xfId="53" xr:uid="{7B4E1C78-3E05-429D-85A5-2760E00E4F3D}"/>
    <cellStyle name="Обычный 33" xfId="54" xr:uid="{832CF694-6084-4A54-BB29-1B8BEF0718D5}"/>
    <cellStyle name="Обычный 34" xfId="55" xr:uid="{EDD97806-AC44-4BE2-B2C5-5077AE999532}"/>
    <cellStyle name="Обычный 35" xfId="56" xr:uid="{75C03CA4-7D38-4E15-97EE-CF87D75382F3}"/>
    <cellStyle name="Обычный 4" xfId="57" xr:uid="{182FEBDB-02BF-4B9B-954D-298EC7121615}"/>
    <cellStyle name="Обычный 4 5" xfId="58" xr:uid="{8203E340-EAE7-40A5-9BF2-271861E0F287}"/>
    <cellStyle name="Обычный 5" xfId="70" xr:uid="{C6405FAF-C264-48CD-8D27-3D16EEDF5631}"/>
    <cellStyle name="Обычный 7" xfId="59" xr:uid="{970DC3EF-A189-4A16-89EE-40919C03677C}"/>
    <cellStyle name="Обычный 7 6" xfId="60" xr:uid="{C18D5802-3EE0-4790-8078-80CB7347F343}"/>
    <cellStyle name="Обычный 7 7" xfId="61" xr:uid="{88B9E292-62C5-4334-A33E-EA72F67041D9}"/>
    <cellStyle name="Обычный 8" xfId="62" xr:uid="{7AFC2177-84B3-4C70-B365-86A2015EF881}"/>
    <cellStyle name="Обычный 9 8" xfId="63" xr:uid="{26837A1D-8BD7-41CD-80E7-347C642D027E}"/>
    <cellStyle name="Обычный 9 9" xfId="64" xr:uid="{F8956696-054A-45D4-B6C0-112AC7E008CE}"/>
    <cellStyle name="Стиль 1" xfId="65" xr:uid="{9E119221-A58C-407E-A7E6-239A89CB8E00}"/>
    <cellStyle name="Стиль 1 2" xfId="66" xr:uid="{E9FCBEF0-91F0-4569-BCF0-380500C84549}"/>
    <cellStyle name="Финансовый 2" xfId="3" xr:uid="{00000000-0005-0000-0000-000003000000}"/>
    <cellStyle name="Финансовый 7" xfId="67" xr:uid="{3B1033EE-95A0-4F09-AACD-550719953270}"/>
    <cellStyle name="Финансовый 8" xfId="68" xr:uid="{F155CC6F-9B62-4C0A-AFB8-1561CE581EB1}"/>
    <cellStyle name="Финансовый 9" xfId="69" xr:uid="{C9BC5D26-C3E0-4D73-8D5E-81F52E8C2C6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urazova/Downloads/&#1087;&#1083;&#1072;&#1085;%20&#1079;&#1072;&#1082;&#1091;&#1087;&#1086;&#1082;%20&#1087;&#1086;%20&#1089;&#1086;&#1089;&#1090;&#1086;&#1103;&#1085;&#1080;&#1102;%20&#1085;&#1072;%2011.08.2020&#107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oleObject" Target="file:///C:\Users\USER\OneDrive%20-%20KCM\1.%20&#1050;&#1057;&#1052;\2020\1.%20&#1055;&#1047;\&#1055;&#1047;\26%20&#1050;&#1086;&#1088;&#1088;&#1077;&#1082;&#1090;&#1080;&#1088;&#1086;&#1074;&#1082;&#1072;%2013.11.%20&#1055;&#1083;&#1072;&#1085;%20&#1079;&#1072;&#1082;&#1091;&#1087;&#1086;&#1082;%20&#1058;&#1056;&#1059;%20&#1040;&#1054;%20&#1050;&#1050;&#1052;%202020%20&#1075;%20&#8212;%20&#1082;&#1086;&#1087;&#1080;&#11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закупок"/>
      <sheetName val="Вид предмета"/>
      <sheetName val="Месяцы"/>
      <sheetName val="Год"/>
      <sheetName val="Тип пункта плана"/>
      <sheetName val="Служебный ФКРБ"/>
      <sheetName val="Признак"/>
    </sheetNames>
    <sheetDataSet>
      <sheetData sheetId="0">
        <row r="16">
          <cell r="E16" t="str">
            <v>Общие сведения</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oleLink xmlns:r="http://schemas.openxmlformats.org/officeDocument/2006/relationships" r:id="rId1" progId="Excel.Sheet.12">
    <oleItems>
      <mc:AlternateContent xmlns:mc="http://schemas.openxmlformats.org/markup-compatibility/2006">
        <mc:Choice Requires="x14">
          <x14:oleItem name="!Лист1!R85C12:R85C13" advise="1">
            <x14:values cols="2">
              <value>
                <val>883928.57142857136</val>
              </value>
              <value>
                <val>883928.57142857136</val>
              </value>
            </x14:values>
          </x14:oleItem>
        </mc:Choice>
        <mc:Fallback>
          <oleItem name="!Лист1!R85C12:R85C13" advise="1"/>
        </mc:Fallback>
      </mc:AlternateContent>
    </oleItems>
  </oleLin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enstru.kz/code_new.jsp?&amp;t=%D0%9A%D0%B0%D0%B1%D0%B5%D0%BB%D1%8C%20%D1%81%D0%BF%D0%B5%D1%86%D0%B8%D0%B0%D0%BB%D0%B8%D0%B7%D0%B8%D1%80%D0%BE%D0%B2%D0%B0%D0%BD%D0%BD%D1%8B%D0%B9%20%D1%82%D0%B8%D0%BF%20VGA&amp;s=common&amp;st=all&amp;p=10&amp;n=0&amp;S=273213%2E500&amp;N=%D0%9A%D0%B0%D0%B1%D0%B5%D0%BB%D1%8C%20%D1%81%D0%BF%D0%B5%D1%86%D0%B8%D0%B0%D0%BB%D0%B8%D0%B7%D0%B8%D1%80%D0%BE%D0%B2%D0%B0%D0%BD%D0%BD%D1%8B%D0%B9&amp;fk=on&amp;fc=1&amp;fg=1&amp;new=273213.500.000005" TargetMode="External"/><Relationship Id="rId13" Type="http://schemas.openxmlformats.org/officeDocument/2006/relationships/hyperlink" Target="https://enstru.kz/code_new.jsp?&amp;t=%D0%9A%D0%BE%D0%BD%D0%BD%D0%B5%D0%BA%D1%82%D0%BE%D1%80%20%D1%81%D0%B5%D1%80%D0%B8%D0%B8%20RJ&amp;s=common&amp;st=all&amp;p=10&amp;n=0&amp;S=271240%2E900&amp;N=%D0%9A%D0%BE%D0%BD%D0%BD%D0%B5%D0%BA%D1%82%D0%BE%D1%80&amp;fk=on&amp;fc=1&amp;fg=1&amp;new=271240.900.000007" TargetMode="External"/><Relationship Id="rId18" Type="http://schemas.openxmlformats.org/officeDocument/2006/relationships/hyperlink" Target="https://enstru.kz/code_new.jsp?&amp;t=%D0%A3%D1%81%D1%82%D1%80%D0%BE%D0%B9%D1%81%D1%82%D0%B2%D0%BE%20%D0%B7%D0%B0%D1%80%D1%8F%D0%B4%D0%BD%D0%BE%D0%B5%20%D0%B4%D0%BB%D1%8F%20%D1%81%D0%BE%D1%82%D0%BE%D0%B2%D0%BE%D0%B3%D0%BE%20%D1%82%D0%B5%D0%BB%D0%B5%D1%84%D0%BE%D0%BD%D0%B0&amp;s=common&amp;st=all&amp;p=10&amp;n=0&amp;S=263030%2E900&amp;N=%D0%A3%D1%81%D1%82%D1%80%D0%BE%D0%B9%D1%81%D1%82%D0%B2%D0%BE%20%D0%B7%D0%B0%D1%80%D1%8F%D0%B4%D0%BD%D0%BE%D0%B5&amp;fk=on&amp;fc=1&amp;fg=1&amp;new=263030.900.000108" TargetMode="External"/><Relationship Id="rId26" Type="http://schemas.openxmlformats.org/officeDocument/2006/relationships/hyperlink" Target="https://enstru.kz/code_new.jsp?&amp;t=%D0%9F%D1%80%D0%BE%D0%B3%D1%80%D0%B0%D0%BC%D0%BC%D0%BD%D0%BE%D0%B5%20%D0%BE%D0%B1%D0%B5%D1%81%D0%BF%D0%B5%D1%87%D0%B5%D0%BD%D0%B8%D0%B5%20%D0%BE%D1%80%D0%B8%D0%B3%D0%B8%D0%BD%D0%B0%D0%BB%20%D0%BF%D1%80%D0%BE%D0%B3%D1%80%D0%B0%D0%BC%D0%BC%D0%BD%D0%BE%D0%B3%D0%BE%20%D0%BE%D0%B1%D0%B5%D1%81%D0%BF%D0%B5%D1%87%D0%B5%D0%BD%D0%B8%D1%8F%20(%D0%BA%D1%80%D0%BE%D0%BC%D0%B5%20%D1%83%D1%81%D0%BB%D1%83%D0%B3%20%D0%BF%D0%BE%20%D1%80%D0%B0%D0%B7%D1%80%D0%B0%D0%B1%D0%BE%D1%82%D0%BA%D0%B5%20%D0%BF%D1%80%D0%BE%D0%B3%D1%80%D0%B0%D0%BC%D0%BC%D0%BD%D1%8B%D1%85%20%D0%BE%D0%B1%D0%B5%D1%81%D0%BF%D0%B5%D1%87%D0%B5%D0%BD%D0%B8%D0%B8%20%D0%BF%D0%BE%20%D0%B7%D0%B0%D0%BA%D0%B0%D0%B7%D1%83)&amp;s=common&amp;st=all&amp;p=10&amp;n=0&amp;S=620129%2E000&amp;N=%D0%9F%D1%80%D0%BE%D0%B3%D1%80%D0%B0%D0%BC%D0%BC%D0%BD%D0%BE%D0%B5%20%D0%BE%D0%B1%D0%B5%D1%81%D0%BF%D0%B5%D1%87%D0%B5%D0%BD%D0%B8%D0%B5&amp;fk=on&amp;fc=1&amp;fg=1&amp;new=620129.000.000000" TargetMode="External"/><Relationship Id="rId3" Type="http://schemas.openxmlformats.org/officeDocument/2006/relationships/hyperlink" Target="https://enstru.kz/code_new.jsp?&amp;t=%D1%81%D0%B5%D1%82%D0%B5%D0%B2%D0%B0%D1%8F&amp;s=common&amp;st=all&amp;p=10&amp;n=0&amp;S=261220%2E000&amp;N=%D0%9A%D0%B0%D1%80%D1%82%D0%B0%20%D1%81%D0%B5%D1%82%D0%B5%D0%B2%D0%B0%D1%8F&amp;fk=on&amp;fc=1&amp;fg=1&amp;new=261220.000.000025" TargetMode="External"/><Relationship Id="rId21" Type="http://schemas.openxmlformats.org/officeDocument/2006/relationships/hyperlink" Target="https://enstru.kz/code_new.jsp?&amp;t=%D0%92%D0%B5%D0%B1&amp;s=common&amp;st=all&amp;p=10&amp;n=0&amp;S=263013%2E000&amp;N=%D0%92%D0%B5%D0%B1%2D%D0%BA%D0%B0%D0%BC%D0%B5%D1%80%D0%B0&amp;fk=on&amp;fc=1&amp;fg=1&amp;new=263013.000.000000" TargetMode="External"/><Relationship Id="rId7" Type="http://schemas.openxmlformats.org/officeDocument/2006/relationships/hyperlink" Target="https://enstru.kz/code_new.jsp?&amp;t=%D0%9A%D0%B0%D0%B1%D0%B5%D0%BB%D1%8C%20HDMI&amp;s=common&amp;st=all&amp;p=10&amp;n=0&amp;S=273213%2E500&amp;N=%D0%9A%D0%B0%D0%B1%D0%B5%D0%BB%D1%8C%20%D1%81%D0%BF%D0%B5%D1%86%D0%B8%D0%B0%D0%BB%D0%B8%D0%B7%D0%B8%D1%80%D0%BE%D0%B2%D0%B0%D0%BD%D0%BD%D1%8B%D0%B9&amp;fk=on&amp;fc=1&amp;fg=1&amp;new=273213.500.000004" TargetMode="External"/><Relationship Id="rId12" Type="http://schemas.openxmlformats.org/officeDocument/2006/relationships/hyperlink" Target="https://enstru.kz/code_new.jsp?&amp;t=%D0%A2%D0%B5%D1%81%D1%82%D0%B5%D1%80%20%D0%B4%D0%BB%D1%8F%20%D0%BF%D1%80%D0%BE%D0%B7%D0%B2%D0%BE%D0%BD%D0%BA%D0%B8&amp;s=common&amp;st=all&amp;p=10&amp;n=0&amp;S=265145%2E200&amp;N=%D0%A2%D0%B5%D1%81%D1%82%D0%B5%D1%80&amp;fk=on&amp;fc=1&amp;fg=1&amp;new=265145.200.000012" TargetMode="External"/><Relationship Id="rId17" Type="http://schemas.openxmlformats.org/officeDocument/2006/relationships/hyperlink" Target="https://enstru.kz/code_new.jsp?&amp;t=%D0%A2%D0%B5%D1%80%D0%BC%D0%BE%D0%BF%D0%B0%D1%81%D1%82%D0%B0&amp;s=common&amp;st=all&amp;p=10&amp;n=0&amp;S=262040%2E000&amp;N=%D0%A2%D0%B5%D1%80%D0%BC%D0%BE%D0%BF%D0%B0%D1%81%D1%82%D0%B0&amp;fk=on&amp;fc=1&amp;fg=1&amp;new=262040.000.000284" TargetMode="External"/><Relationship Id="rId25" Type="http://schemas.openxmlformats.org/officeDocument/2006/relationships/hyperlink" Target="https://enstru.kz/code_new.jsp?&amp;t=%D0%90%D0%B4%D0%B0%D0%BF%D1%82%D0%B5%D1%80%20USB%20%D0%BF%D0%BE%20%D0%BF%D1%80%D0%BE%D1%82%D0%BE%D0%BA%D0%BE%D0%BB%D1%83%20Wi%2DFi&amp;s=common&amp;st=all&amp;p=10&amp;n=0&amp;S=263040%2E900&amp;N=%D0%90%D0%B4%D0%B0%D0%BF%D1%82%D0%B5%D1%80&amp;fk=on&amp;fc=1&amp;fg=1&amp;new=263040.900.000027" TargetMode="External"/><Relationship Id="rId2" Type="http://schemas.openxmlformats.org/officeDocument/2006/relationships/hyperlink" Target="http://www.kcm-kazyna.kz/" TargetMode="External"/><Relationship Id="rId16" Type="http://schemas.openxmlformats.org/officeDocument/2006/relationships/hyperlink" Target="https://enstru.kz/code_new.jsp?&amp;t=%D0%9A%D0%BE%D0%BD%D1%86%D0%B5%D0%BD%D1%82%D1%80%D0%B0%D1%82%D0%BE%D1%80%20USB&amp;s=common&amp;st=all&amp;p=10&amp;n=0&amp;S=262040%2E000&amp;N=%D0%9A%D0%BE%D0%BD%D1%86%D0%B5%D0%BD%D1%82%D1%80%D0%B0%D1%82%D0%BE%D1%80&amp;fk=on&amp;fc=1&amp;fg=1&amp;new=262040.000.000237" TargetMode="External"/><Relationship Id="rId20" Type="http://schemas.openxmlformats.org/officeDocument/2006/relationships/hyperlink" Target="https://enstru.kz/code_new.jsp?&amp;t=%D0%93%D0%B0%D1%80%D0%BD%D0%B8%D1%82%D1%83%D1%80%D0%B0%20%D0%B4%D0%BB%D1%8F%20%D1%82%D0%B5%D0%BB%D0%B5%D1%84%D0%BE%D0%BD%D0%BD%D0%BE%D0%B3%D0%BE%20%D0%B0%D0%BF%D0%BF%D0%B0%D1%80%D0%B0%D1%82%D0%B0&amp;s=common&amp;st=all&amp;p=10&amp;n=0&amp;S=264042%2E700&amp;N=%D0%93%D0%B0%D1%80%D0%BD%D0%B8%D1%82%D1%83%D1%80%D0%B0&amp;fk=on&amp;fc=1&amp;fg=1&amp;new=264042.700.000011" TargetMode="External"/><Relationship Id="rId29" Type="http://schemas.openxmlformats.org/officeDocument/2006/relationships/vmlDrawing" Target="../drawings/vmlDrawing1.vml"/><Relationship Id="rId1" Type="http://schemas.openxmlformats.org/officeDocument/2006/relationships/hyperlink" Target="http://www.kcm-kazyna.kz/" TargetMode="External"/><Relationship Id="rId6" Type="http://schemas.openxmlformats.org/officeDocument/2006/relationships/hyperlink" Target="https://enstru.kz/code_new.jsp?&amp;t=%D0%91%D0%BB%D0%BE%D0%BA%20%D0%BF%D0%B8%D1%82%D0%B0%D0%BD%D0%B8%D1%8F%20%D0%B4%D0%BB%D1%8F%20%D0%BA%D0%BE%D0%BC%D0%BF%D1%8C%D1%8E%D1%82%D0%B5%D1%80%D0%B0&amp;s=common&amp;st=all&amp;p=10&amp;n=0&amp;S=262040%2E000&amp;N=%D0%91%D0%BB%D0%BE%D0%BA%20%D0%BF%D0%B8%D1%82%D0%B0%D0%BD%D0%B8%D1%8F&amp;fk=on&amp;fc=1&amp;fg=1&amp;new=262040.000.000130" TargetMode="External"/><Relationship Id="rId11" Type="http://schemas.openxmlformats.org/officeDocument/2006/relationships/hyperlink" Target="https://enstru.kz/code_new.jsp?&amp;t=%D0%94%D0%B8%D1%81%D0%BA%20%D0%B6%D0%B5%D1%81%D1%82%D0%BA%D0%B8%D0%B9%20%D0%B2%D0%BD%D0%B5%D1%88%D0%BD%D0%B8%D0%B9%20%D0%B8%D0%BD%D1%82%D0%B5%D1%80%D1%84%D0%B5%D0%B9%D1%81%20USB%203%2E0%20%D0%B5%D0%BC%D0%BA%D0%BE%D1%81%D1%82%D1%8C%20%D0%B1%D0%BE%D0%BB%D0%B5%D0%B5%20500%20%D0%93%D0%B1,%20%D0%BD%D0%BE%20%D0%BD%D0%B5%20%D0%B1%D0%BE%D0%BB%D0%B5%D0%B5%202%20%D0%A2%D0%B1%20%D1%80%D0%B0%D0%B7%D0%BC%D0%B5%D1%80%203,5%22&amp;s=common&amp;st=all&amp;p=10&amp;n=0&amp;S=262021%2E300&amp;N=%D0%94%D0%B8%D1%81%D0%BA%20%D0%B6%D0%B5%D1%81%D1%82%D0%BA%D0%B8%D0%B9%20%D0%B2%D0%BD%D0%B5%D1%88%D0%BD%D0%B8%D0%B9&amp;fk=on&amp;fc=1&amp;fg=1&amp;new=262021.300.000059" TargetMode="External"/><Relationship Id="rId24" Type="http://schemas.openxmlformats.org/officeDocument/2006/relationships/hyperlink" Target="https://enstru.kz/code_new.jsp?&amp;t=%D1%84%D0%BB%D0%B5%D1%88%2D%D0%BD%D0%B0%D0%BA%D0%BE%D0%BF%D0%B8%D1%82%D0%B5%D0%BB%D1%8C%20%D0%B8%D0%BD%D1%82%D0%B5%D1%80%D1%84%D0%B5%D0%B9%D1%81%20usb%203%2E0%20%D0%B5%D0%BC%D0%BA%D0%BE%D1%81%D1%82%D1%8C%20%D0%B1%D0%BE%D0%BB%D0%B5%D0%B5%2016%20%D0%B3%D0%B1,%20%D0%BD%D0%BE%20%D0%BD%D0%B5%20%D0%B1%D0%BE%D0%BB%D0%B5%D0%B5%2064%20%D0%B3%D0%B1&amp;s=common&amp;st=all&amp;p=10&amp;n=0&amp;S=262021%2E900&amp;N=%D0%A4%D0%BB%D0%B5%D1%88%2D%D0%BD%D0%B0%D0%BA%D0%BE%D0%BF%D0%B8%D1%82%D0%B5%D0%BB%D1%8C&amp;fk=on&amp;fc=1&amp;fg=1&amp;new=262021.900.000098" TargetMode="External"/><Relationship Id="rId5" Type="http://schemas.openxmlformats.org/officeDocument/2006/relationships/hyperlink" Target="https://enstru.kz/code_new.jsp?&amp;t=SSD%20%D0%BD%D0%B0%D0%BA%D0%BE%D0%BF%D0%B8%D1%82%D0%B5%D0%BB%D1%8C&amp;s=common&amp;st=all&amp;p=10&amp;n=2&amp;S=262021%2E900&amp;N=%D0%A4%D0%BB%D0%B5%D1%88%2D%D0%BD%D0%B0%D0%BA%D0%BE%D0%BF%D0%B8%D1%82%D0%B5%D0%BB%D1%8C&amp;fk=on&amp;fc=1&amp;fg=1&amp;new=262021.900.000089" TargetMode="External"/><Relationship Id="rId15" Type="http://schemas.openxmlformats.org/officeDocument/2006/relationships/hyperlink" Target="https://enstru.kz/code_new.jsp?&amp;t=%D0%94%D0%BE%D0%BA%2D%D1%81%D1%82%D0%B0%D0%BD%D1%86%D0%B8%D1%8F&amp;s=common&amp;st=all&amp;p=10&amp;n=0&amp;S=262040%2E000&amp;N=%D0%94%D0%BE%D0%BA%2D%D1%81%D1%82%D0%B0%D0%BD%D1%86%D0%B8%D1%8F&amp;fk=on&amp;fc=1&amp;fg=1&amp;new=262040.000.000144" TargetMode="External"/><Relationship Id="rId23" Type="http://schemas.openxmlformats.org/officeDocument/2006/relationships/hyperlink" Target="https://enstru.kz/code_new.jsp?&amp;t=%D0%9A%D0%BB%D0%B0%D0%B2%D0%B8%D0%B0%D1%82%D1%83%D1%80%D0%B0&amp;s=common&amp;st=all&amp;p=10&amp;n=0&amp;S=262016%2E500&amp;N=%D0%9A%D0%BE%D0%BC%D0%BF%D0%BB%D0%B5%D0%BA%D1%82%20%D0%BA%D0%BB%D0%B0%D0%B2%D0%B8%D0%B0%D1%82%D1%83%D1%80%D0%B0%2D%D0%BC%D1%8B%D1%88%D1%8C&amp;fk=on&amp;fc=1&amp;fg=1&amp;new=262016.500.000000" TargetMode="External"/><Relationship Id="rId28" Type="http://schemas.openxmlformats.org/officeDocument/2006/relationships/printerSettings" Target="../printerSettings/printerSettings1.bin"/><Relationship Id="rId10" Type="http://schemas.openxmlformats.org/officeDocument/2006/relationships/hyperlink" Target="https://enstru.kz/code_new.jsp?&amp;t=%D0%94%D0%B8%D1%81%D0%BA%20%D0%B6%D0%B5%D1%81%D1%82%D0%BA%D0%B8%D0%B9%20%D0%B2%D0%BD%D0%B5%D1%88%D0%BD%D0%B8%D0%B9%20%D0%B8%D0%BD%D1%82%D0%B5%D1%80%D1%84%D0%B5%D0%B9%D1%81%20USB%203%2E0%20%D0%B5%D0%BC%D0%BA%D0%BE%D1%81%D1%82%D1%8C%20%D0%B1%D0%BE%D0%BB%D0%B5%D0%B5%203%20%D0%A2%D0%B1,%20%D0%BD%D0%BE%20%D0%BD%D0%B5%20%D0%B1%D0%BE%D0%BB%D0%B5%D0%B5%206%20%D0%A2%D0%B1%20%D1%80%D0%B0%D0%B7%D0%BC%D0%B5%D1%80%203,5%27%27&amp;s=common&amp;st=all&amp;p=10&amp;n=0&amp;S=262021%2E300&amp;N=%D0%94%D0%B8%D1%81%D0%BA%20%D0%B6%D0%B5%D1%81%D1%82%D0%BA%D0%B8%D0%B9%20%D0%B2%D0%BD%D0%B5%D1%88%D0%BD%D0%B8%D0%B9&amp;fk=on&amp;fc=1&amp;fg=1&amp;new=262021.300.000055" TargetMode="External"/><Relationship Id="rId19" Type="http://schemas.openxmlformats.org/officeDocument/2006/relationships/hyperlink" Target="https://enstru.kz/code_new.jsp?&amp;t=%D0%BA%D0%BE%D0%B2%D1%80%D0%B8%D0%BA%20%D0%B4%D0%BB%D1%8F%20%D0%BC%D1%8B%D1%88%D0%BA%D0%B8%20%D0%B8%D0%B7%20%D1%81%D0%BC%D0%B5%D1%88%D0%B0%D0%BD%D0%BD%D0%BE%D0%B3%D0%BE%20%D0%BC%D0%B0%D1%82%D0%B5%D1%80%D0%B8%D0%B0%D0%BB%D0%B0&amp;s=common&amp;st=all&amp;p=10&amp;n=0&amp;S=221972%2E000&amp;N=%D0%9A%D0%BE%D0%B2%D1%80%D0%B8%D0%BA&amp;fk=on&amp;fc=1&amp;fg=1&amp;new=221972.000.000005" TargetMode="External"/><Relationship Id="rId4" Type="http://schemas.openxmlformats.org/officeDocument/2006/relationships/hyperlink" Target="https://enstru.kz/code_new.jsp?&amp;t=%D1%81%D0%B5%D1%82%D0%B5%D0%B2%D0%B0%D1%8F&amp;s=common&amp;st=all&amp;p=10&amp;n=1&amp;S=261220%2E000&amp;N=%D0%9A%D0%B0%D1%80%D1%82%D0%B0%20%D1%81%D0%B5%D1%82%D0%B5%D0%B2%D0%B0%D1%8F&amp;fk=on&amp;fc=1&amp;fg=1&amp;new=261220.000.000032" TargetMode="External"/><Relationship Id="rId9" Type="http://schemas.openxmlformats.org/officeDocument/2006/relationships/hyperlink" Target="https://enstru.kz/code_new.jsp?&amp;t=%D0%9F%D1%83%D0%BB%D1%8C%D1%82%20%D1%83%D0%BF%D1%80%D0%B0%D0%B2%D0%BB%D0%B5%D0%BD%D0%B8%D1%8F%20%D0%B4%D0%BB%D1%8F%20%D0%BF%D1%80%D0%BE%D0%B2%D0%B5%D0%B4%D0%B5%D0%BD%D0%B8%D1%8F%20%D0%BF%D1%80%D0%B5%D0%B7%D0%B5%D0%BD%D1%82%D0%B0%D1%86%D0%B8%D0%B9,%20%D1%81%20%D0%BB%D0%B0%D0%B7%D0%B5%D1%80%D0%BD%D0%BE%D0%B9%20%D1%83%D0%BA%D0%B0%D0%B7%D0%BA%D0%BE%D0%B9&amp;s=common&amp;st=all&amp;p=10&amp;n=0&amp;S=262040%2E000&amp;N=%D0%9F%D1%83%D0%BB%D1%8C%D1%82%20%D1%83%D0%BF%D1%80%D0%B0%D0%B2%D0%BB%D0%B5%D0%BD%D0%B8%D1%8F&amp;fk=on&amp;fc=1&amp;fg=1&amp;new=262040.000.000196" TargetMode="External"/><Relationship Id="rId14" Type="http://schemas.openxmlformats.org/officeDocument/2006/relationships/hyperlink" Target="https://enstru.kz/code_new.jsp?&amp;t=%D0%9A%D0%B0%D0%B1%D0%B5%D0%BB%D1%8C%20%D1%81%D0%BF%D0%B5%D1%86%D0%B8%D0%B0%D0%BB%D0%B8%D0%B7%D0%B8%D1%80%D0%BE%D0%B2%D0%B0%D0%BD%D0%BD%D1%8B%D0%B9%20%D1%82%D0%B8%D0%BF%20UTP&amp;s=common&amp;st=all&amp;p=10&amp;n=0&amp;S=273213%2E500,273213%2E700&amp;N=%D0%9A%D0%B0%D0%B1%D0%B5%D0%BB%D1%8C%20%D1%81%D0%BF%D0%B5%D1%86%D0%B8%D0%B0%D0%BB%D0%B8%D0%B7%D0%B8%D1%80%D0%BE%D0%B2%D0%B0%D0%BD%D0%BD%D1%8B%D0%B9&amp;fk=on&amp;fc=1&amp;fg=1&amp;new=273213.500.000002" TargetMode="External"/><Relationship Id="rId22" Type="http://schemas.openxmlformats.org/officeDocument/2006/relationships/hyperlink" Target="https://enstru.kz/code_new.jsp?&amp;t=%D0%A1%D0%B5%D1%82%D0%B5%D0%B2%D0%BE%D0%B9%20%D1%84%D0%B8%D0%BB%D1%8C%D1%82%D1%80&amp;s=common&amp;st=all&amp;p=10&amp;n=0&amp;S=329959%2E900&amp;N=%D0%A4%D0%B8%D0%BB%D1%8C%D1%82%D1%80&amp;fk=on&amp;fc=1&amp;fg=1&amp;new=329959.900.000068" TargetMode="External"/><Relationship Id="rId27" Type="http://schemas.openxmlformats.org/officeDocument/2006/relationships/hyperlink" Target="https://enstru.kz/code.jsp?&amp;t=%D0%A0%D0%B0%D0%B1%D0%BE%D1%82%D1%8B%20%D0%BF%D0%BE%20%D0%B8%D0%B7%D0%B3%D0%BE%D1%82%D0%BE%D0%B2%D0%BB%D0%B5%D0%BD%D0%B8%D1%8E%20%D0%BF%D0%B5%D1%87%D0%B0%D1%82%D0%BD%D1%8B%D1%85%20%D1%84%D0%BE%D1%80%D0%BC/%D0%BF%D0%B5%D1%87%D0%B0%D1%82%D0%B5%D0%B9/%D1%82%D1%80%D0%B0%D1%84%D0%B0%D1%80%D0%B5%D1%82%D0%BE%D0%B2%20%D0%A0%D0%B0%D0%B1%D0%BE%D1%82%D1%8B%20%D0%BF%D0%BE%20%D0%B8%D0%B7%D0%B3%D0%BE%D1%82%D0%BE%D0%B2%D0%BB%D0%B5%D0%BD%D0%B8%D1%8E%20%D0%BF%D0%B5%D1%87%D0%B0%D1%82%D0%BD%D1%8B%D1%85%20%D1%84%D0%BE%D1%80%D0%BC/%D0%BF%D0%B5%D1%87%D0%B0%D1%82%D0%B5%D0%B9/%D1%82%D1%80%D0%B0%D1%84%D0%B0%D1%80%D0%B5%D1%82%D0%BE%D0%B2%20%D0%B8%20%D0%B0%D0%BD%D0%B0%D0%BB%D0%BE%D0%B3%D0%B8%D1%87%D0%BD%D1%8B%D1%85%20%D0%B8%D0%B7%D0%B4%D0%B5%D0%BB%D0%B8%D0%B9%20%D0%A0%D0%B0%D0%B1%D0%BE%D1%82%D1%8B%20%D1%81%D0%B2%D1%8F%D0%B7%D0%B0%D0%BD%D0%BD%D1%8B%D0%B5%20%D1%81%20%D0%B8%D0%B7%D0%B3%D0%BE%D1%82%D0%BE%D0%B2%D0%BB%D0%B5%D0%BD%D0%B8%D0%B5%D0%BC/%D0%BF%D1%80%D0%BE%D0%B8%D0%B7%D0%B2%D0%BE%D0%B4%D1%81%D1%82%D0%B2%D0%BE%D0%BC%20%D1%80%D0%B0%D0%B7%D0%BB%D0%B8%D1%87%D0%BD%D1%8B%D1%85%20%D0%B8%D0%B7%D0%B4%D0%B5%D0%BB%D0%B8%D0%B9%20%D0%B8%20%D0%BE%D0%B1%D0%BE%D1%80%D1%83%D0%B4%D0%BE%D0%B2%D0%B0%D0%BD%D0%B8%D1%8F%20%D0%B1%D1%8B%D1%82%D0%BE%D0%B2%D0%BE%D0%B3%D0%BE/%D0%BF%D1%80%D0%BE%D0%B8%D0%B7%D0%B2%D0%BE%D0%B4%D1%81%D1%82%D0%B2%D0%B5%D0%BD%D0%BD%D0%BE%D0%B3%D0%BE/%D0%B2%D0%BE%D0%B5%D0%BD%D0%BD%D0%BE%D0%B3%D0%BE%20%D0%BD%D0%B0%D0%B7%D0%BD%D0%B0%D1%87%D0%B5%D0%BD%D0%B8%D1%8F&amp;s=common&amp;p=10&amp;n=0&amp;S=181310%2E000&amp;N=%D0%A0%D0%B0%D0%B1%D0%BE%D1%82%D1%8B%20%D0%BF%D0%BE%20%D0%B8%D0%B7%D0%B3%D0%BE%D1%82%D0%BE%D0%B2%D0%BB%D0%B5%D0%BD%D0%B8%D1%8E%20%D0%BF%D0%B5%D1%87%D0%B0%D1%82%D0%BD%D1%8B%D1%85%20%D1%84%D0%BE%D1%80%D0%BC/%D0%BF%D0%B5%D1%87%D0%B0%D1%82%D0%B5%D0%B9/%D1%82%D1%80%D0%B0%D1%84%D0%B0%D1%80%D0%B5%D1%82%D0%BE%D0%B2&amp;fc=1&amp;fg=0&amp;new=18.13.10.000.001.00.0999.000000000000" TargetMode="External"/><Relationship Id="rId30"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180"/>
  <sheetViews>
    <sheetView tabSelected="1" topLeftCell="A168" zoomScale="50" zoomScaleNormal="50" zoomScaleSheetLayoutView="50" workbookViewId="0">
      <selection activeCell="L175" sqref="L175:M175"/>
    </sheetView>
  </sheetViews>
  <sheetFormatPr defaultRowHeight="21"/>
  <cols>
    <col min="1" max="1" width="10.5703125" style="45" customWidth="1"/>
    <col min="2" max="2" width="24.5703125" style="15" customWidth="1"/>
    <col min="3" max="3" width="12.5703125" style="15" customWidth="1"/>
    <col min="4" max="4" width="39.28515625" style="82" customWidth="1"/>
    <col min="5" max="5" width="30.7109375" style="15" customWidth="1"/>
    <col min="6" max="6" width="44.140625" style="15" customWidth="1"/>
    <col min="7" max="7" width="46.85546875" style="15" customWidth="1"/>
    <col min="8" max="8" width="48.5703125" style="15" customWidth="1"/>
    <col min="9" max="9" width="18.7109375" style="33" customWidth="1"/>
    <col min="10" max="10" width="15.42578125" style="33" customWidth="1"/>
    <col min="11" max="11" width="10" style="33" customWidth="1"/>
    <col min="12" max="12" width="38" style="96" customWidth="1"/>
    <col min="13" max="14" width="28" style="47" customWidth="1"/>
    <col min="15" max="15" width="30.85546875" style="47" customWidth="1"/>
    <col min="16" max="16" width="28" style="47" customWidth="1"/>
    <col min="17" max="17" width="23.85546875" style="33" customWidth="1"/>
    <col min="18" max="18" width="30.140625" style="33" customWidth="1"/>
    <col min="19" max="19" width="29.85546875" style="15" customWidth="1"/>
    <col min="20" max="22" width="19.28515625" style="15" customWidth="1"/>
    <col min="23" max="23" width="14.85546875" style="15" customWidth="1"/>
    <col min="24" max="24" width="23.7109375" style="15" customWidth="1"/>
    <col min="25" max="25" width="35.85546875" style="15" customWidth="1"/>
    <col min="26" max="27" width="9.140625" style="16"/>
    <col min="28" max="28" width="16.28515625" style="16" customWidth="1"/>
    <col min="29" max="261" width="9.140625" style="16"/>
    <col min="262" max="262" width="5.28515625" style="16" customWidth="1"/>
    <col min="263" max="263" width="14.5703125" style="16" bestFit="1" customWidth="1"/>
    <col min="264" max="264" width="15.42578125" style="16" bestFit="1" customWidth="1"/>
    <col min="265" max="265" width="19.28515625" style="16" bestFit="1" customWidth="1"/>
    <col min="266" max="266" width="19.5703125" style="16" customWidth="1"/>
    <col min="267" max="267" width="22.28515625" style="16" customWidth="1"/>
    <col min="268" max="268" width="22.7109375" style="16" customWidth="1"/>
    <col min="269" max="269" width="34.42578125" style="16" customWidth="1"/>
    <col min="270" max="270" width="31.140625" style="16" customWidth="1"/>
    <col min="271" max="271" width="33.42578125" style="16" customWidth="1"/>
    <col min="272" max="272" width="32.85546875" style="16" customWidth="1"/>
    <col min="273" max="273" width="14" style="16" bestFit="1" customWidth="1"/>
    <col min="274" max="274" width="10.7109375" style="16" customWidth="1"/>
    <col min="275" max="275" width="6.28515625" style="16" customWidth="1"/>
    <col min="276" max="276" width="13.85546875" style="16" customWidth="1"/>
    <col min="277" max="277" width="15" style="16" customWidth="1"/>
    <col min="278" max="278" width="8.42578125" style="16" customWidth="1"/>
    <col min="279" max="279" width="22.7109375" style="16" customWidth="1"/>
    <col min="280" max="280" width="19.28515625" style="16" customWidth="1"/>
    <col min="281" max="281" width="20.5703125" style="16" customWidth="1"/>
    <col min="282" max="283" width="9.140625" style="16"/>
    <col min="284" max="284" width="16.28515625" style="16" customWidth="1"/>
    <col min="285" max="517" width="9.140625" style="16"/>
    <col min="518" max="518" width="5.28515625" style="16" customWidth="1"/>
    <col min="519" max="519" width="14.5703125" style="16" bestFit="1" customWidth="1"/>
    <col min="520" max="520" width="15.42578125" style="16" bestFit="1" customWidth="1"/>
    <col min="521" max="521" width="19.28515625" style="16" bestFit="1" customWidth="1"/>
    <col min="522" max="522" width="19.5703125" style="16" customWidth="1"/>
    <col min="523" max="523" width="22.28515625" style="16" customWidth="1"/>
    <col min="524" max="524" width="22.7109375" style="16" customWidth="1"/>
    <col min="525" max="525" width="34.42578125" style="16" customWidth="1"/>
    <col min="526" max="526" width="31.140625" style="16" customWidth="1"/>
    <col min="527" max="527" width="33.42578125" style="16" customWidth="1"/>
    <col min="528" max="528" width="32.85546875" style="16" customWidth="1"/>
    <col min="529" max="529" width="14" style="16" bestFit="1" customWidth="1"/>
    <col min="530" max="530" width="10.7109375" style="16" customWidth="1"/>
    <col min="531" max="531" width="6.28515625" style="16" customWidth="1"/>
    <col min="532" max="532" width="13.85546875" style="16" customWidth="1"/>
    <col min="533" max="533" width="15" style="16" customWidth="1"/>
    <col min="534" max="534" width="8.42578125" style="16" customWidth="1"/>
    <col min="535" max="535" width="22.7109375" style="16" customWidth="1"/>
    <col min="536" max="536" width="19.28515625" style="16" customWidth="1"/>
    <col min="537" max="537" width="20.5703125" style="16" customWidth="1"/>
    <col min="538" max="539" width="9.140625" style="16"/>
    <col min="540" max="540" width="16.28515625" style="16" customWidth="1"/>
    <col min="541" max="773" width="9.140625" style="16"/>
    <col min="774" max="774" width="5.28515625" style="16" customWidth="1"/>
    <col min="775" max="775" width="14.5703125" style="16" bestFit="1" customWidth="1"/>
    <col min="776" max="776" width="15.42578125" style="16" bestFit="1" customWidth="1"/>
    <col min="777" max="777" width="19.28515625" style="16" bestFit="1" customWidth="1"/>
    <col min="778" max="778" width="19.5703125" style="16" customWidth="1"/>
    <col min="779" max="779" width="22.28515625" style="16" customWidth="1"/>
    <col min="780" max="780" width="22.7109375" style="16" customWidth="1"/>
    <col min="781" max="781" width="34.42578125" style="16" customWidth="1"/>
    <col min="782" max="782" width="31.140625" style="16" customWidth="1"/>
    <col min="783" max="783" width="33.42578125" style="16" customWidth="1"/>
    <col min="784" max="784" width="32.85546875" style="16" customWidth="1"/>
    <col min="785" max="785" width="14" style="16" bestFit="1" customWidth="1"/>
    <col min="786" max="786" width="10.7109375" style="16" customWidth="1"/>
    <col min="787" max="787" width="6.28515625" style="16" customWidth="1"/>
    <col min="788" max="788" width="13.85546875" style="16" customWidth="1"/>
    <col min="789" max="789" width="15" style="16" customWidth="1"/>
    <col min="790" max="790" width="8.42578125" style="16" customWidth="1"/>
    <col min="791" max="791" width="22.7109375" style="16" customWidth="1"/>
    <col min="792" max="792" width="19.28515625" style="16" customWidth="1"/>
    <col min="793" max="793" width="20.5703125" style="16" customWidth="1"/>
    <col min="794" max="795" width="9.140625" style="16"/>
    <col min="796" max="796" width="16.28515625" style="16" customWidth="1"/>
    <col min="797" max="1029" width="9.140625" style="16"/>
    <col min="1030" max="1030" width="5.28515625" style="16" customWidth="1"/>
    <col min="1031" max="1031" width="14.5703125" style="16" bestFit="1" customWidth="1"/>
    <col min="1032" max="1032" width="15.42578125" style="16" bestFit="1" customWidth="1"/>
    <col min="1033" max="1033" width="19.28515625" style="16" bestFit="1" customWidth="1"/>
    <col min="1034" max="1034" width="19.5703125" style="16" customWidth="1"/>
    <col min="1035" max="1035" width="22.28515625" style="16" customWidth="1"/>
    <col min="1036" max="1036" width="22.7109375" style="16" customWidth="1"/>
    <col min="1037" max="1037" width="34.42578125" style="16" customWidth="1"/>
    <col min="1038" max="1038" width="31.140625" style="16" customWidth="1"/>
    <col min="1039" max="1039" width="33.42578125" style="16" customWidth="1"/>
    <col min="1040" max="1040" width="32.85546875" style="16" customWidth="1"/>
    <col min="1041" max="1041" width="14" style="16" bestFit="1" customWidth="1"/>
    <col min="1042" max="1042" width="10.7109375" style="16" customWidth="1"/>
    <col min="1043" max="1043" width="6.28515625" style="16" customWidth="1"/>
    <col min="1044" max="1044" width="13.85546875" style="16" customWidth="1"/>
    <col min="1045" max="1045" width="15" style="16" customWidth="1"/>
    <col min="1046" max="1046" width="8.42578125" style="16" customWidth="1"/>
    <col min="1047" max="1047" width="22.7109375" style="16" customWidth="1"/>
    <col min="1048" max="1048" width="19.28515625" style="16" customWidth="1"/>
    <col min="1049" max="1049" width="20.5703125" style="16" customWidth="1"/>
    <col min="1050" max="1051" width="9.140625" style="16"/>
    <col min="1052" max="1052" width="16.28515625" style="16" customWidth="1"/>
    <col min="1053" max="1285" width="9.140625" style="16"/>
    <col min="1286" max="1286" width="5.28515625" style="16" customWidth="1"/>
    <col min="1287" max="1287" width="14.5703125" style="16" bestFit="1" customWidth="1"/>
    <col min="1288" max="1288" width="15.42578125" style="16" bestFit="1" customWidth="1"/>
    <col min="1289" max="1289" width="19.28515625" style="16" bestFit="1" customWidth="1"/>
    <col min="1290" max="1290" width="19.5703125" style="16" customWidth="1"/>
    <col min="1291" max="1291" width="22.28515625" style="16" customWidth="1"/>
    <col min="1292" max="1292" width="22.7109375" style="16" customWidth="1"/>
    <col min="1293" max="1293" width="34.42578125" style="16" customWidth="1"/>
    <col min="1294" max="1294" width="31.140625" style="16" customWidth="1"/>
    <col min="1295" max="1295" width="33.42578125" style="16" customWidth="1"/>
    <col min="1296" max="1296" width="32.85546875" style="16" customWidth="1"/>
    <col min="1297" max="1297" width="14" style="16" bestFit="1" customWidth="1"/>
    <col min="1298" max="1298" width="10.7109375" style="16" customWidth="1"/>
    <col min="1299" max="1299" width="6.28515625" style="16" customWidth="1"/>
    <col min="1300" max="1300" width="13.85546875" style="16" customWidth="1"/>
    <col min="1301" max="1301" width="15" style="16" customWidth="1"/>
    <col min="1302" max="1302" width="8.42578125" style="16" customWidth="1"/>
    <col min="1303" max="1303" width="22.7109375" style="16" customWidth="1"/>
    <col min="1304" max="1304" width="19.28515625" style="16" customWidth="1"/>
    <col min="1305" max="1305" width="20.5703125" style="16" customWidth="1"/>
    <col min="1306" max="1307" width="9.140625" style="16"/>
    <col min="1308" max="1308" width="16.28515625" style="16" customWidth="1"/>
    <col min="1309" max="1541" width="9.140625" style="16"/>
    <col min="1542" max="1542" width="5.28515625" style="16" customWidth="1"/>
    <col min="1543" max="1543" width="14.5703125" style="16" bestFit="1" customWidth="1"/>
    <col min="1544" max="1544" width="15.42578125" style="16" bestFit="1" customWidth="1"/>
    <col min="1545" max="1545" width="19.28515625" style="16" bestFit="1" customWidth="1"/>
    <col min="1546" max="1546" width="19.5703125" style="16" customWidth="1"/>
    <col min="1547" max="1547" width="22.28515625" style="16" customWidth="1"/>
    <col min="1548" max="1548" width="22.7109375" style="16" customWidth="1"/>
    <col min="1549" max="1549" width="34.42578125" style="16" customWidth="1"/>
    <col min="1550" max="1550" width="31.140625" style="16" customWidth="1"/>
    <col min="1551" max="1551" width="33.42578125" style="16" customWidth="1"/>
    <col min="1552" max="1552" width="32.85546875" style="16" customWidth="1"/>
    <col min="1553" max="1553" width="14" style="16" bestFit="1" customWidth="1"/>
    <col min="1554" max="1554" width="10.7109375" style="16" customWidth="1"/>
    <col min="1555" max="1555" width="6.28515625" style="16" customWidth="1"/>
    <col min="1556" max="1556" width="13.85546875" style="16" customWidth="1"/>
    <col min="1557" max="1557" width="15" style="16" customWidth="1"/>
    <col min="1558" max="1558" width="8.42578125" style="16" customWidth="1"/>
    <col min="1559" max="1559" width="22.7109375" style="16" customWidth="1"/>
    <col min="1560" max="1560" width="19.28515625" style="16" customWidth="1"/>
    <col min="1561" max="1561" width="20.5703125" style="16" customWidth="1"/>
    <col min="1562" max="1563" width="9.140625" style="16"/>
    <col min="1564" max="1564" width="16.28515625" style="16" customWidth="1"/>
    <col min="1565" max="1797" width="9.140625" style="16"/>
    <col min="1798" max="1798" width="5.28515625" style="16" customWidth="1"/>
    <col min="1799" max="1799" width="14.5703125" style="16" bestFit="1" customWidth="1"/>
    <col min="1800" max="1800" width="15.42578125" style="16" bestFit="1" customWidth="1"/>
    <col min="1801" max="1801" width="19.28515625" style="16" bestFit="1" customWidth="1"/>
    <col min="1802" max="1802" width="19.5703125" style="16" customWidth="1"/>
    <col min="1803" max="1803" width="22.28515625" style="16" customWidth="1"/>
    <col min="1804" max="1804" width="22.7109375" style="16" customWidth="1"/>
    <col min="1805" max="1805" width="34.42578125" style="16" customWidth="1"/>
    <col min="1806" max="1806" width="31.140625" style="16" customWidth="1"/>
    <col min="1807" max="1807" width="33.42578125" style="16" customWidth="1"/>
    <col min="1808" max="1808" width="32.85546875" style="16" customWidth="1"/>
    <col min="1809" max="1809" width="14" style="16" bestFit="1" customWidth="1"/>
    <col min="1810" max="1810" width="10.7109375" style="16" customWidth="1"/>
    <col min="1811" max="1811" width="6.28515625" style="16" customWidth="1"/>
    <col min="1812" max="1812" width="13.85546875" style="16" customWidth="1"/>
    <col min="1813" max="1813" width="15" style="16" customWidth="1"/>
    <col min="1814" max="1814" width="8.42578125" style="16" customWidth="1"/>
    <col min="1815" max="1815" width="22.7109375" style="16" customWidth="1"/>
    <col min="1816" max="1816" width="19.28515625" style="16" customWidth="1"/>
    <col min="1817" max="1817" width="20.5703125" style="16" customWidth="1"/>
    <col min="1818" max="1819" width="9.140625" style="16"/>
    <col min="1820" max="1820" width="16.28515625" style="16" customWidth="1"/>
    <col min="1821" max="2053" width="9.140625" style="16"/>
    <col min="2054" max="2054" width="5.28515625" style="16" customWidth="1"/>
    <col min="2055" max="2055" width="14.5703125" style="16" bestFit="1" customWidth="1"/>
    <col min="2056" max="2056" width="15.42578125" style="16" bestFit="1" customWidth="1"/>
    <col min="2057" max="2057" width="19.28515625" style="16" bestFit="1" customWidth="1"/>
    <col min="2058" max="2058" width="19.5703125" style="16" customWidth="1"/>
    <col min="2059" max="2059" width="22.28515625" style="16" customWidth="1"/>
    <col min="2060" max="2060" width="22.7109375" style="16" customWidth="1"/>
    <col min="2061" max="2061" width="34.42578125" style="16" customWidth="1"/>
    <col min="2062" max="2062" width="31.140625" style="16" customWidth="1"/>
    <col min="2063" max="2063" width="33.42578125" style="16" customWidth="1"/>
    <col min="2064" max="2064" width="32.85546875" style="16" customWidth="1"/>
    <col min="2065" max="2065" width="14" style="16" bestFit="1" customWidth="1"/>
    <col min="2066" max="2066" width="10.7109375" style="16" customWidth="1"/>
    <col min="2067" max="2067" width="6.28515625" style="16" customWidth="1"/>
    <col min="2068" max="2068" width="13.85546875" style="16" customWidth="1"/>
    <col min="2069" max="2069" width="15" style="16" customWidth="1"/>
    <col min="2070" max="2070" width="8.42578125" style="16" customWidth="1"/>
    <col min="2071" max="2071" width="22.7109375" style="16" customWidth="1"/>
    <col min="2072" max="2072" width="19.28515625" style="16" customWidth="1"/>
    <col min="2073" max="2073" width="20.5703125" style="16" customWidth="1"/>
    <col min="2074" max="2075" width="9.140625" style="16"/>
    <col min="2076" max="2076" width="16.28515625" style="16" customWidth="1"/>
    <col min="2077" max="2309" width="9.140625" style="16"/>
    <col min="2310" max="2310" width="5.28515625" style="16" customWidth="1"/>
    <col min="2311" max="2311" width="14.5703125" style="16" bestFit="1" customWidth="1"/>
    <col min="2312" max="2312" width="15.42578125" style="16" bestFit="1" customWidth="1"/>
    <col min="2313" max="2313" width="19.28515625" style="16" bestFit="1" customWidth="1"/>
    <col min="2314" max="2314" width="19.5703125" style="16" customWidth="1"/>
    <col min="2315" max="2315" width="22.28515625" style="16" customWidth="1"/>
    <col min="2316" max="2316" width="22.7109375" style="16" customWidth="1"/>
    <col min="2317" max="2317" width="34.42578125" style="16" customWidth="1"/>
    <col min="2318" max="2318" width="31.140625" style="16" customWidth="1"/>
    <col min="2319" max="2319" width="33.42578125" style="16" customWidth="1"/>
    <col min="2320" max="2320" width="32.85546875" style="16" customWidth="1"/>
    <col min="2321" max="2321" width="14" style="16" bestFit="1" customWidth="1"/>
    <col min="2322" max="2322" width="10.7109375" style="16" customWidth="1"/>
    <col min="2323" max="2323" width="6.28515625" style="16" customWidth="1"/>
    <col min="2324" max="2324" width="13.85546875" style="16" customWidth="1"/>
    <col min="2325" max="2325" width="15" style="16" customWidth="1"/>
    <col min="2326" max="2326" width="8.42578125" style="16" customWidth="1"/>
    <col min="2327" max="2327" width="22.7109375" style="16" customWidth="1"/>
    <col min="2328" max="2328" width="19.28515625" style="16" customWidth="1"/>
    <col min="2329" max="2329" width="20.5703125" style="16" customWidth="1"/>
    <col min="2330" max="2331" width="9.140625" style="16"/>
    <col min="2332" max="2332" width="16.28515625" style="16" customWidth="1"/>
    <col min="2333" max="2565" width="9.140625" style="16"/>
    <col min="2566" max="2566" width="5.28515625" style="16" customWidth="1"/>
    <col min="2567" max="2567" width="14.5703125" style="16" bestFit="1" customWidth="1"/>
    <col min="2568" max="2568" width="15.42578125" style="16" bestFit="1" customWidth="1"/>
    <col min="2569" max="2569" width="19.28515625" style="16" bestFit="1" customWidth="1"/>
    <col min="2570" max="2570" width="19.5703125" style="16" customWidth="1"/>
    <col min="2571" max="2571" width="22.28515625" style="16" customWidth="1"/>
    <col min="2572" max="2572" width="22.7109375" style="16" customWidth="1"/>
    <col min="2573" max="2573" width="34.42578125" style="16" customWidth="1"/>
    <col min="2574" max="2574" width="31.140625" style="16" customWidth="1"/>
    <col min="2575" max="2575" width="33.42578125" style="16" customWidth="1"/>
    <col min="2576" max="2576" width="32.85546875" style="16" customWidth="1"/>
    <col min="2577" max="2577" width="14" style="16" bestFit="1" customWidth="1"/>
    <col min="2578" max="2578" width="10.7109375" style="16" customWidth="1"/>
    <col min="2579" max="2579" width="6.28515625" style="16" customWidth="1"/>
    <col min="2580" max="2580" width="13.85546875" style="16" customWidth="1"/>
    <col min="2581" max="2581" width="15" style="16" customWidth="1"/>
    <col min="2582" max="2582" width="8.42578125" style="16" customWidth="1"/>
    <col min="2583" max="2583" width="22.7109375" style="16" customWidth="1"/>
    <col min="2584" max="2584" width="19.28515625" style="16" customWidth="1"/>
    <col min="2585" max="2585" width="20.5703125" style="16" customWidth="1"/>
    <col min="2586" max="2587" width="9.140625" style="16"/>
    <col min="2588" max="2588" width="16.28515625" style="16" customWidth="1"/>
    <col min="2589" max="2821" width="9.140625" style="16"/>
    <col min="2822" max="2822" width="5.28515625" style="16" customWidth="1"/>
    <col min="2823" max="2823" width="14.5703125" style="16" bestFit="1" customWidth="1"/>
    <col min="2824" max="2824" width="15.42578125" style="16" bestFit="1" customWidth="1"/>
    <col min="2825" max="2825" width="19.28515625" style="16" bestFit="1" customWidth="1"/>
    <col min="2826" max="2826" width="19.5703125" style="16" customWidth="1"/>
    <col min="2827" max="2827" width="22.28515625" style="16" customWidth="1"/>
    <col min="2828" max="2828" width="22.7109375" style="16" customWidth="1"/>
    <col min="2829" max="2829" width="34.42578125" style="16" customWidth="1"/>
    <col min="2830" max="2830" width="31.140625" style="16" customWidth="1"/>
    <col min="2831" max="2831" width="33.42578125" style="16" customWidth="1"/>
    <col min="2832" max="2832" width="32.85546875" style="16" customWidth="1"/>
    <col min="2833" max="2833" width="14" style="16" bestFit="1" customWidth="1"/>
    <col min="2834" max="2834" width="10.7109375" style="16" customWidth="1"/>
    <col min="2835" max="2835" width="6.28515625" style="16" customWidth="1"/>
    <col min="2836" max="2836" width="13.85546875" style="16" customWidth="1"/>
    <col min="2837" max="2837" width="15" style="16" customWidth="1"/>
    <col min="2838" max="2838" width="8.42578125" style="16" customWidth="1"/>
    <col min="2839" max="2839" width="22.7109375" style="16" customWidth="1"/>
    <col min="2840" max="2840" width="19.28515625" style="16" customWidth="1"/>
    <col min="2841" max="2841" width="20.5703125" style="16" customWidth="1"/>
    <col min="2842" max="2843" width="9.140625" style="16"/>
    <col min="2844" max="2844" width="16.28515625" style="16" customWidth="1"/>
    <col min="2845" max="3077" width="9.140625" style="16"/>
    <col min="3078" max="3078" width="5.28515625" style="16" customWidth="1"/>
    <col min="3079" max="3079" width="14.5703125" style="16" bestFit="1" customWidth="1"/>
    <col min="3080" max="3080" width="15.42578125" style="16" bestFit="1" customWidth="1"/>
    <col min="3081" max="3081" width="19.28515625" style="16" bestFit="1" customWidth="1"/>
    <col min="3082" max="3082" width="19.5703125" style="16" customWidth="1"/>
    <col min="3083" max="3083" width="22.28515625" style="16" customWidth="1"/>
    <col min="3084" max="3084" width="22.7109375" style="16" customWidth="1"/>
    <col min="3085" max="3085" width="34.42578125" style="16" customWidth="1"/>
    <col min="3086" max="3086" width="31.140625" style="16" customWidth="1"/>
    <col min="3087" max="3087" width="33.42578125" style="16" customWidth="1"/>
    <col min="3088" max="3088" width="32.85546875" style="16" customWidth="1"/>
    <col min="3089" max="3089" width="14" style="16" bestFit="1" customWidth="1"/>
    <col min="3090" max="3090" width="10.7109375" style="16" customWidth="1"/>
    <col min="3091" max="3091" width="6.28515625" style="16" customWidth="1"/>
    <col min="3092" max="3092" width="13.85546875" style="16" customWidth="1"/>
    <col min="3093" max="3093" width="15" style="16" customWidth="1"/>
    <col min="3094" max="3094" width="8.42578125" style="16" customWidth="1"/>
    <col min="3095" max="3095" width="22.7109375" style="16" customWidth="1"/>
    <col min="3096" max="3096" width="19.28515625" style="16" customWidth="1"/>
    <col min="3097" max="3097" width="20.5703125" style="16" customWidth="1"/>
    <col min="3098" max="3099" width="9.140625" style="16"/>
    <col min="3100" max="3100" width="16.28515625" style="16" customWidth="1"/>
    <col min="3101" max="3333" width="9.140625" style="16"/>
    <col min="3334" max="3334" width="5.28515625" style="16" customWidth="1"/>
    <col min="3335" max="3335" width="14.5703125" style="16" bestFit="1" customWidth="1"/>
    <col min="3336" max="3336" width="15.42578125" style="16" bestFit="1" customWidth="1"/>
    <col min="3337" max="3337" width="19.28515625" style="16" bestFit="1" customWidth="1"/>
    <col min="3338" max="3338" width="19.5703125" style="16" customWidth="1"/>
    <col min="3339" max="3339" width="22.28515625" style="16" customWidth="1"/>
    <col min="3340" max="3340" width="22.7109375" style="16" customWidth="1"/>
    <col min="3341" max="3341" width="34.42578125" style="16" customWidth="1"/>
    <col min="3342" max="3342" width="31.140625" style="16" customWidth="1"/>
    <col min="3343" max="3343" width="33.42578125" style="16" customWidth="1"/>
    <col min="3344" max="3344" width="32.85546875" style="16" customWidth="1"/>
    <col min="3345" max="3345" width="14" style="16" bestFit="1" customWidth="1"/>
    <col min="3346" max="3346" width="10.7109375" style="16" customWidth="1"/>
    <col min="3347" max="3347" width="6.28515625" style="16" customWidth="1"/>
    <col min="3348" max="3348" width="13.85546875" style="16" customWidth="1"/>
    <col min="3349" max="3349" width="15" style="16" customWidth="1"/>
    <col min="3350" max="3350" width="8.42578125" style="16" customWidth="1"/>
    <col min="3351" max="3351" width="22.7109375" style="16" customWidth="1"/>
    <col min="3352" max="3352" width="19.28515625" style="16" customWidth="1"/>
    <col min="3353" max="3353" width="20.5703125" style="16" customWidth="1"/>
    <col min="3354" max="3355" width="9.140625" style="16"/>
    <col min="3356" max="3356" width="16.28515625" style="16" customWidth="1"/>
    <col min="3357" max="3589" width="9.140625" style="16"/>
    <col min="3590" max="3590" width="5.28515625" style="16" customWidth="1"/>
    <col min="3591" max="3591" width="14.5703125" style="16" bestFit="1" customWidth="1"/>
    <col min="3592" max="3592" width="15.42578125" style="16" bestFit="1" customWidth="1"/>
    <col min="3593" max="3593" width="19.28515625" style="16" bestFit="1" customWidth="1"/>
    <col min="3594" max="3594" width="19.5703125" style="16" customWidth="1"/>
    <col min="3595" max="3595" width="22.28515625" style="16" customWidth="1"/>
    <col min="3596" max="3596" width="22.7109375" style="16" customWidth="1"/>
    <col min="3597" max="3597" width="34.42578125" style="16" customWidth="1"/>
    <col min="3598" max="3598" width="31.140625" style="16" customWidth="1"/>
    <col min="3599" max="3599" width="33.42578125" style="16" customWidth="1"/>
    <col min="3600" max="3600" width="32.85546875" style="16" customWidth="1"/>
    <col min="3601" max="3601" width="14" style="16" bestFit="1" customWidth="1"/>
    <col min="3602" max="3602" width="10.7109375" style="16" customWidth="1"/>
    <col min="3603" max="3603" width="6.28515625" style="16" customWidth="1"/>
    <col min="3604" max="3604" width="13.85546875" style="16" customWidth="1"/>
    <col min="3605" max="3605" width="15" style="16" customWidth="1"/>
    <col min="3606" max="3606" width="8.42578125" style="16" customWidth="1"/>
    <col min="3607" max="3607" width="22.7109375" style="16" customWidth="1"/>
    <col min="3608" max="3608" width="19.28515625" style="16" customWidth="1"/>
    <col min="3609" max="3609" width="20.5703125" style="16" customWidth="1"/>
    <col min="3610" max="3611" width="9.140625" style="16"/>
    <col min="3612" max="3612" width="16.28515625" style="16" customWidth="1"/>
    <col min="3613" max="3845" width="9.140625" style="16"/>
    <col min="3846" max="3846" width="5.28515625" style="16" customWidth="1"/>
    <col min="3847" max="3847" width="14.5703125" style="16" bestFit="1" customWidth="1"/>
    <col min="3848" max="3848" width="15.42578125" style="16" bestFit="1" customWidth="1"/>
    <col min="3849" max="3849" width="19.28515625" style="16" bestFit="1" customWidth="1"/>
    <col min="3850" max="3850" width="19.5703125" style="16" customWidth="1"/>
    <col min="3851" max="3851" width="22.28515625" style="16" customWidth="1"/>
    <col min="3852" max="3852" width="22.7109375" style="16" customWidth="1"/>
    <col min="3853" max="3853" width="34.42578125" style="16" customWidth="1"/>
    <col min="3854" max="3854" width="31.140625" style="16" customWidth="1"/>
    <col min="3855" max="3855" width="33.42578125" style="16" customWidth="1"/>
    <col min="3856" max="3856" width="32.85546875" style="16" customWidth="1"/>
    <col min="3857" max="3857" width="14" style="16" bestFit="1" customWidth="1"/>
    <col min="3858" max="3858" width="10.7109375" style="16" customWidth="1"/>
    <col min="3859" max="3859" width="6.28515625" style="16" customWidth="1"/>
    <col min="3860" max="3860" width="13.85546875" style="16" customWidth="1"/>
    <col min="3861" max="3861" width="15" style="16" customWidth="1"/>
    <col min="3862" max="3862" width="8.42578125" style="16" customWidth="1"/>
    <col min="3863" max="3863" width="22.7109375" style="16" customWidth="1"/>
    <col min="3864" max="3864" width="19.28515625" style="16" customWidth="1"/>
    <col min="3865" max="3865" width="20.5703125" style="16" customWidth="1"/>
    <col min="3866" max="3867" width="9.140625" style="16"/>
    <col min="3868" max="3868" width="16.28515625" style="16" customWidth="1"/>
    <col min="3869" max="4101" width="9.140625" style="16"/>
    <col min="4102" max="4102" width="5.28515625" style="16" customWidth="1"/>
    <col min="4103" max="4103" width="14.5703125" style="16" bestFit="1" customWidth="1"/>
    <col min="4104" max="4104" width="15.42578125" style="16" bestFit="1" customWidth="1"/>
    <col min="4105" max="4105" width="19.28515625" style="16" bestFit="1" customWidth="1"/>
    <col min="4106" max="4106" width="19.5703125" style="16" customWidth="1"/>
    <col min="4107" max="4107" width="22.28515625" style="16" customWidth="1"/>
    <col min="4108" max="4108" width="22.7109375" style="16" customWidth="1"/>
    <col min="4109" max="4109" width="34.42578125" style="16" customWidth="1"/>
    <col min="4110" max="4110" width="31.140625" style="16" customWidth="1"/>
    <col min="4111" max="4111" width="33.42578125" style="16" customWidth="1"/>
    <col min="4112" max="4112" width="32.85546875" style="16" customWidth="1"/>
    <col min="4113" max="4113" width="14" style="16" bestFit="1" customWidth="1"/>
    <col min="4114" max="4114" width="10.7109375" style="16" customWidth="1"/>
    <col min="4115" max="4115" width="6.28515625" style="16" customWidth="1"/>
    <col min="4116" max="4116" width="13.85546875" style="16" customWidth="1"/>
    <col min="4117" max="4117" width="15" style="16" customWidth="1"/>
    <col min="4118" max="4118" width="8.42578125" style="16" customWidth="1"/>
    <col min="4119" max="4119" width="22.7109375" style="16" customWidth="1"/>
    <col min="4120" max="4120" width="19.28515625" style="16" customWidth="1"/>
    <col min="4121" max="4121" width="20.5703125" style="16" customWidth="1"/>
    <col min="4122" max="4123" width="9.140625" style="16"/>
    <col min="4124" max="4124" width="16.28515625" style="16" customWidth="1"/>
    <col min="4125" max="4357" width="9.140625" style="16"/>
    <col min="4358" max="4358" width="5.28515625" style="16" customWidth="1"/>
    <col min="4359" max="4359" width="14.5703125" style="16" bestFit="1" customWidth="1"/>
    <col min="4360" max="4360" width="15.42578125" style="16" bestFit="1" customWidth="1"/>
    <col min="4361" max="4361" width="19.28515625" style="16" bestFit="1" customWidth="1"/>
    <col min="4362" max="4362" width="19.5703125" style="16" customWidth="1"/>
    <col min="4363" max="4363" width="22.28515625" style="16" customWidth="1"/>
    <col min="4364" max="4364" width="22.7109375" style="16" customWidth="1"/>
    <col min="4365" max="4365" width="34.42578125" style="16" customWidth="1"/>
    <col min="4366" max="4366" width="31.140625" style="16" customWidth="1"/>
    <col min="4367" max="4367" width="33.42578125" style="16" customWidth="1"/>
    <col min="4368" max="4368" width="32.85546875" style="16" customWidth="1"/>
    <col min="4369" max="4369" width="14" style="16" bestFit="1" customWidth="1"/>
    <col min="4370" max="4370" width="10.7109375" style="16" customWidth="1"/>
    <col min="4371" max="4371" width="6.28515625" style="16" customWidth="1"/>
    <col min="4372" max="4372" width="13.85546875" style="16" customWidth="1"/>
    <col min="4373" max="4373" width="15" style="16" customWidth="1"/>
    <col min="4374" max="4374" width="8.42578125" style="16" customWidth="1"/>
    <col min="4375" max="4375" width="22.7109375" style="16" customWidth="1"/>
    <col min="4376" max="4376" width="19.28515625" style="16" customWidth="1"/>
    <col min="4377" max="4377" width="20.5703125" style="16" customWidth="1"/>
    <col min="4378" max="4379" width="9.140625" style="16"/>
    <col min="4380" max="4380" width="16.28515625" style="16" customWidth="1"/>
    <col min="4381" max="4613" width="9.140625" style="16"/>
    <col min="4614" max="4614" width="5.28515625" style="16" customWidth="1"/>
    <col min="4615" max="4615" width="14.5703125" style="16" bestFit="1" customWidth="1"/>
    <col min="4616" max="4616" width="15.42578125" style="16" bestFit="1" customWidth="1"/>
    <col min="4617" max="4617" width="19.28515625" style="16" bestFit="1" customWidth="1"/>
    <col min="4618" max="4618" width="19.5703125" style="16" customWidth="1"/>
    <col min="4619" max="4619" width="22.28515625" style="16" customWidth="1"/>
    <col min="4620" max="4620" width="22.7109375" style="16" customWidth="1"/>
    <col min="4621" max="4621" width="34.42578125" style="16" customWidth="1"/>
    <col min="4622" max="4622" width="31.140625" style="16" customWidth="1"/>
    <col min="4623" max="4623" width="33.42578125" style="16" customWidth="1"/>
    <col min="4624" max="4624" width="32.85546875" style="16" customWidth="1"/>
    <col min="4625" max="4625" width="14" style="16" bestFit="1" customWidth="1"/>
    <col min="4626" max="4626" width="10.7109375" style="16" customWidth="1"/>
    <col min="4627" max="4627" width="6.28515625" style="16" customWidth="1"/>
    <col min="4628" max="4628" width="13.85546875" style="16" customWidth="1"/>
    <col min="4629" max="4629" width="15" style="16" customWidth="1"/>
    <col min="4630" max="4630" width="8.42578125" style="16" customWidth="1"/>
    <col min="4631" max="4631" width="22.7109375" style="16" customWidth="1"/>
    <col min="4632" max="4632" width="19.28515625" style="16" customWidth="1"/>
    <col min="4633" max="4633" width="20.5703125" style="16" customWidth="1"/>
    <col min="4634" max="4635" width="9.140625" style="16"/>
    <col min="4636" max="4636" width="16.28515625" style="16" customWidth="1"/>
    <col min="4637" max="4869" width="9.140625" style="16"/>
    <col min="4870" max="4870" width="5.28515625" style="16" customWidth="1"/>
    <col min="4871" max="4871" width="14.5703125" style="16" bestFit="1" customWidth="1"/>
    <col min="4872" max="4872" width="15.42578125" style="16" bestFit="1" customWidth="1"/>
    <col min="4873" max="4873" width="19.28515625" style="16" bestFit="1" customWidth="1"/>
    <col min="4874" max="4874" width="19.5703125" style="16" customWidth="1"/>
    <col min="4875" max="4875" width="22.28515625" style="16" customWidth="1"/>
    <col min="4876" max="4876" width="22.7109375" style="16" customWidth="1"/>
    <col min="4877" max="4877" width="34.42578125" style="16" customWidth="1"/>
    <col min="4878" max="4878" width="31.140625" style="16" customWidth="1"/>
    <col min="4879" max="4879" width="33.42578125" style="16" customWidth="1"/>
    <col min="4880" max="4880" width="32.85546875" style="16" customWidth="1"/>
    <col min="4881" max="4881" width="14" style="16" bestFit="1" customWidth="1"/>
    <col min="4882" max="4882" width="10.7109375" style="16" customWidth="1"/>
    <col min="4883" max="4883" width="6.28515625" style="16" customWidth="1"/>
    <col min="4884" max="4884" width="13.85546875" style="16" customWidth="1"/>
    <col min="4885" max="4885" width="15" style="16" customWidth="1"/>
    <col min="4886" max="4886" width="8.42578125" style="16" customWidth="1"/>
    <col min="4887" max="4887" width="22.7109375" style="16" customWidth="1"/>
    <col min="4888" max="4888" width="19.28515625" style="16" customWidth="1"/>
    <col min="4889" max="4889" width="20.5703125" style="16" customWidth="1"/>
    <col min="4890" max="4891" width="9.140625" style="16"/>
    <col min="4892" max="4892" width="16.28515625" style="16" customWidth="1"/>
    <col min="4893" max="5125" width="9.140625" style="16"/>
    <col min="5126" max="5126" width="5.28515625" style="16" customWidth="1"/>
    <col min="5127" max="5127" width="14.5703125" style="16" bestFit="1" customWidth="1"/>
    <col min="5128" max="5128" width="15.42578125" style="16" bestFit="1" customWidth="1"/>
    <col min="5129" max="5129" width="19.28515625" style="16" bestFit="1" customWidth="1"/>
    <col min="5130" max="5130" width="19.5703125" style="16" customWidth="1"/>
    <col min="5131" max="5131" width="22.28515625" style="16" customWidth="1"/>
    <col min="5132" max="5132" width="22.7109375" style="16" customWidth="1"/>
    <col min="5133" max="5133" width="34.42578125" style="16" customWidth="1"/>
    <col min="5134" max="5134" width="31.140625" style="16" customWidth="1"/>
    <col min="5135" max="5135" width="33.42578125" style="16" customWidth="1"/>
    <col min="5136" max="5136" width="32.85546875" style="16" customWidth="1"/>
    <col min="5137" max="5137" width="14" style="16" bestFit="1" customWidth="1"/>
    <col min="5138" max="5138" width="10.7109375" style="16" customWidth="1"/>
    <col min="5139" max="5139" width="6.28515625" style="16" customWidth="1"/>
    <col min="5140" max="5140" width="13.85546875" style="16" customWidth="1"/>
    <col min="5141" max="5141" width="15" style="16" customWidth="1"/>
    <col min="5142" max="5142" width="8.42578125" style="16" customWidth="1"/>
    <col min="5143" max="5143" width="22.7109375" style="16" customWidth="1"/>
    <col min="5144" max="5144" width="19.28515625" style="16" customWidth="1"/>
    <col min="5145" max="5145" width="20.5703125" style="16" customWidth="1"/>
    <col min="5146" max="5147" width="9.140625" style="16"/>
    <col min="5148" max="5148" width="16.28515625" style="16" customWidth="1"/>
    <col min="5149" max="5381" width="9.140625" style="16"/>
    <col min="5382" max="5382" width="5.28515625" style="16" customWidth="1"/>
    <col min="5383" max="5383" width="14.5703125" style="16" bestFit="1" customWidth="1"/>
    <col min="5384" max="5384" width="15.42578125" style="16" bestFit="1" customWidth="1"/>
    <col min="5385" max="5385" width="19.28515625" style="16" bestFit="1" customWidth="1"/>
    <col min="5386" max="5386" width="19.5703125" style="16" customWidth="1"/>
    <col min="5387" max="5387" width="22.28515625" style="16" customWidth="1"/>
    <col min="5388" max="5388" width="22.7109375" style="16" customWidth="1"/>
    <col min="5389" max="5389" width="34.42578125" style="16" customWidth="1"/>
    <col min="5390" max="5390" width="31.140625" style="16" customWidth="1"/>
    <col min="5391" max="5391" width="33.42578125" style="16" customWidth="1"/>
    <col min="5392" max="5392" width="32.85546875" style="16" customWidth="1"/>
    <col min="5393" max="5393" width="14" style="16" bestFit="1" customWidth="1"/>
    <col min="5394" max="5394" width="10.7109375" style="16" customWidth="1"/>
    <col min="5395" max="5395" width="6.28515625" style="16" customWidth="1"/>
    <col min="5396" max="5396" width="13.85546875" style="16" customWidth="1"/>
    <col min="5397" max="5397" width="15" style="16" customWidth="1"/>
    <col min="5398" max="5398" width="8.42578125" style="16" customWidth="1"/>
    <col min="5399" max="5399" width="22.7109375" style="16" customWidth="1"/>
    <col min="5400" max="5400" width="19.28515625" style="16" customWidth="1"/>
    <col min="5401" max="5401" width="20.5703125" style="16" customWidth="1"/>
    <col min="5402" max="5403" width="9.140625" style="16"/>
    <col min="5404" max="5404" width="16.28515625" style="16" customWidth="1"/>
    <col min="5405" max="5637" width="9.140625" style="16"/>
    <col min="5638" max="5638" width="5.28515625" style="16" customWidth="1"/>
    <col min="5639" max="5639" width="14.5703125" style="16" bestFit="1" customWidth="1"/>
    <col min="5640" max="5640" width="15.42578125" style="16" bestFit="1" customWidth="1"/>
    <col min="5641" max="5641" width="19.28515625" style="16" bestFit="1" customWidth="1"/>
    <col min="5642" max="5642" width="19.5703125" style="16" customWidth="1"/>
    <col min="5643" max="5643" width="22.28515625" style="16" customWidth="1"/>
    <col min="5644" max="5644" width="22.7109375" style="16" customWidth="1"/>
    <col min="5645" max="5645" width="34.42578125" style="16" customWidth="1"/>
    <col min="5646" max="5646" width="31.140625" style="16" customWidth="1"/>
    <col min="5647" max="5647" width="33.42578125" style="16" customWidth="1"/>
    <col min="5648" max="5648" width="32.85546875" style="16" customWidth="1"/>
    <col min="5649" max="5649" width="14" style="16" bestFit="1" customWidth="1"/>
    <col min="5650" max="5650" width="10.7109375" style="16" customWidth="1"/>
    <col min="5651" max="5651" width="6.28515625" style="16" customWidth="1"/>
    <col min="5652" max="5652" width="13.85546875" style="16" customWidth="1"/>
    <col min="5653" max="5653" width="15" style="16" customWidth="1"/>
    <col min="5654" max="5654" width="8.42578125" style="16" customWidth="1"/>
    <col min="5655" max="5655" width="22.7109375" style="16" customWidth="1"/>
    <col min="5656" max="5656" width="19.28515625" style="16" customWidth="1"/>
    <col min="5657" max="5657" width="20.5703125" style="16" customWidth="1"/>
    <col min="5658" max="5659" width="9.140625" style="16"/>
    <col min="5660" max="5660" width="16.28515625" style="16" customWidth="1"/>
    <col min="5661" max="5893" width="9.140625" style="16"/>
    <col min="5894" max="5894" width="5.28515625" style="16" customWidth="1"/>
    <col min="5895" max="5895" width="14.5703125" style="16" bestFit="1" customWidth="1"/>
    <col min="5896" max="5896" width="15.42578125" style="16" bestFit="1" customWidth="1"/>
    <col min="5897" max="5897" width="19.28515625" style="16" bestFit="1" customWidth="1"/>
    <col min="5898" max="5898" width="19.5703125" style="16" customWidth="1"/>
    <col min="5899" max="5899" width="22.28515625" style="16" customWidth="1"/>
    <col min="5900" max="5900" width="22.7109375" style="16" customWidth="1"/>
    <col min="5901" max="5901" width="34.42578125" style="16" customWidth="1"/>
    <col min="5902" max="5902" width="31.140625" style="16" customWidth="1"/>
    <col min="5903" max="5903" width="33.42578125" style="16" customWidth="1"/>
    <col min="5904" max="5904" width="32.85546875" style="16" customWidth="1"/>
    <col min="5905" max="5905" width="14" style="16" bestFit="1" customWidth="1"/>
    <col min="5906" max="5906" width="10.7109375" style="16" customWidth="1"/>
    <col min="5907" max="5907" width="6.28515625" style="16" customWidth="1"/>
    <col min="5908" max="5908" width="13.85546875" style="16" customWidth="1"/>
    <col min="5909" max="5909" width="15" style="16" customWidth="1"/>
    <col min="5910" max="5910" width="8.42578125" style="16" customWidth="1"/>
    <col min="5911" max="5911" width="22.7109375" style="16" customWidth="1"/>
    <col min="5912" max="5912" width="19.28515625" style="16" customWidth="1"/>
    <col min="5913" max="5913" width="20.5703125" style="16" customWidth="1"/>
    <col min="5914" max="5915" width="9.140625" style="16"/>
    <col min="5916" max="5916" width="16.28515625" style="16" customWidth="1"/>
    <col min="5917" max="6149" width="9.140625" style="16"/>
    <col min="6150" max="6150" width="5.28515625" style="16" customWidth="1"/>
    <col min="6151" max="6151" width="14.5703125" style="16" bestFit="1" customWidth="1"/>
    <col min="6152" max="6152" width="15.42578125" style="16" bestFit="1" customWidth="1"/>
    <col min="6153" max="6153" width="19.28515625" style="16" bestFit="1" customWidth="1"/>
    <col min="6154" max="6154" width="19.5703125" style="16" customWidth="1"/>
    <col min="6155" max="6155" width="22.28515625" style="16" customWidth="1"/>
    <col min="6156" max="6156" width="22.7109375" style="16" customWidth="1"/>
    <col min="6157" max="6157" width="34.42578125" style="16" customWidth="1"/>
    <col min="6158" max="6158" width="31.140625" style="16" customWidth="1"/>
    <col min="6159" max="6159" width="33.42578125" style="16" customWidth="1"/>
    <col min="6160" max="6160" width="32.85546875" style="16" customWidth="1"/>
    <col min="6161" max="6161" width="14" style="16" bestFit="1" customWidth="1"/>
    <col min="6162" max="6162" width="10.7109375" style="16" customWidth="1"/>
    <col min="6163" max="6163" width="6.28515625" style="16" customWidth="1"/>
    <col min="6164" max="6164" width="13.85546875" style="16" customWidth="1"/>
    <col min="6165" max="6165" width="15" style="16" customWidth="1"/>
    <col min="6166" max="6166" width="8.42578125" style="16" customWidth="1"/>
    <col min="6167" max="6167" width="22.7109375" style="16" customWidth="1"/>
    <col min="6168" max="6168" width="19.28515625" style="16" customWidth="1"/>
    <col min="6169" max="6169" width="20.5703125" style="16" customWidth="1"/>
    <col min="6170" max="6171" width="9.140625" style="16"/>
    <col min="6172" max="6172" width="16.28515625" style="16" customWidth="1"/>
    <col min="6173" max="6405" width="9.140625" style="16"/>
    <col min="6406" max="6406" width="5.28515625" style="16" customWidth="1"/>
    <col min="6407" max="6407" width="14.5703125" style="16" bestFit="1" customWidth="1"/>
    <col min="6408" max="6408" width="15.42578125" style="16" bestFit="1" customWidth="1"/>
    <col min="6409" max="6409" width="19.28515625" style="16" bestFit="1" customWidth="1"/>
    <col min="6410" max="6410" width="19.5703125" style="16" customWidth="1"/>
    <col min="6411" max="6411" width="22.28515625" style="16" customWidth="1"/>
    <col min="6412" max="6412" width="22.7109375" style="16" customWidth="1"/>
    <col min="6413" max="6413" width="34.42578125" style="16" customWidth="1"/>
    <col min="6414" max="6414" width="31.140625" style="16" customWidth="1"/>
    <col min="6415" max="6415" width="33.42578125" style="16" customWidth="1"/>
    <col min="6416" max="6416" width="32.85546875" style="16" customWidth="1"/>
    <col min="6417" max="6417" width="14" style="16" bestFit="1" customWidth="1"/>
    <col min="6418" max="6418" width="10.7109375" style="16" customWidth="1"/>
    <col min="6419" max="6419" width="6.28515625" style="16" customWidth="1"/>
    <col min="6420" max="6420" width="13.85546875" style="16" customWidth="1"/>
    <col min="6421" max="6421" width="15" style="16" customWidth="1"/>
    <col min="6422" max="6422" width="8.42578125" style="16" customWidth="1"/>
    <col min="6423" max="6423" width="22.7109375" style="16" customWidth="1"/>
    <col min="6424" max="6424" width="19.28515625" style="16" customWidth="1"/>
    <col min="6425" max="6425" width="20.5703125" style="16" customWidth="1"/>
    <col min="6426" max="6427" width="9.140625" style="16"/>
    <col min="6428" max="6428" width="16.28515625" style="16" customWidth="1"/>
    <col min="6429" max="6661" width="9.140625" style="16"/>
    <col min="6662" max="6662" width="5.28515625" style="16" customWidth="1"/>
    <col min="6663" max="6663" width="14.5703125" style="16" bestFit="1" customWidth="1"/>
    <col min="6664" max="6664" width="15.42578125" style="16" bestFit="1" customWidth="1"/>
    <col min="6665" max="6665" width="19.28515625" style="16" bestFit="1" customWidth="1"/>
    <col min="6666" max="6666" width="19.5703125" style="16" customWidth="1"/>
    <col min="6667" max="6667" width="22.28515625" style="16" customWidth="1"/>
    <col min="6668" max="6668" width="22.7109375" style="16" customWidth="1"/>
    <col min="6669" max="6669" width="34.42578125" style="16" customWidth="1"/>
    <col min="6670" max="6670" width="31.140625" style="16" customWidth="1"/>
    <col min="6671" max="6671" width="33.42578125" style="16" customWidth="1"/>
    <col min="6672" max="6672" width="32.85546875" style="16" customWidth="1"/>
    <col min="6673" max="6673" width="14" style="16" bestFit="1" customWidth="1"/>
    <col min="6674" max="6674" width="10.7109375" style="16" customWidth="1"/>
    <col min="6675" max="6675" width="6.28515625" style="16" customWidth="1"/>
    <col min="6676" max="6676" width="13.85546875" style="16" customWidth="1"/>
    <col min="6677" max="6677" width="15" style="16" customWidth="1"/>
    <col min="6678" max="6678" width="8.42578125" style="16" customWidth="1"/>
    <col min="6679" max="6679" width="22.7109375" style="16" customWidth="1"/>
    <col min="6680" max="6680" width="19.28515625" style="16" customWidth="1"/>
    <col min="6681" max="6681" width="20.5703125" style="16" customWidth="1"/>
    <col min="6682" max="6683" width="9.140625" style="16"/>
    <col min="6684" max="6684" width="16.28515625" style="16" customWidth="1"/>
    <col min="6685" max="6917" width="9.140625" style="16"/>
    <col min="6918" max="6918" width="5.28515625" style="16" customWidth="1"/>
    <col min="6919" max="6919" width="14.5703125" style="16" bestFit="1" customWidth="1"/>
    <col min="6920" max="6920" width="15.42578125" style="16" bestFit="1" customWidth="1"/>
    <col min="6921" max="6921" width="19.28515625" style="16" bestFit="1" customWidth="1"/>
    <col min="6922" max="6922" width="19.5703125" style="16" customWidth="1"/>
    <col min="6923" max="6923" width="22.28515625" style="16" customWidth="1"/>
    <col min="6924" max="6924" width="22.7109375" style="16" customWidth="1"/>
    <col min="6925" max="6925" width="34.42578125" style="16" customWidth="1"/>
    <col min="6926" max="6926" width="31.140625" style="16" customWidth="1"/>
    <col min="6927" max="6927" width="33.42578125" style="16" customWidth="1"/>
    <col min="6928" max="6928" width="32.85546875" style="16" customWidth="1"/>
    <col min="6929" max="6929" width="14" style="16" bestFit="1" customWidth="1"/>
    <col min="6930" max="6930" width="10.7109375" style="16" customWidth="1"/>
    <col min="6931" max="6931" width="6.28515625" style="16" customWidth="1"/>
    <col min="6932" max="6932" width="13.85546875" style="16" customWidth="1"/>
    <col min="6933" max="6933" width="15" style="16" customWidth="1"/>
    <col min="6934" max="6934" width="8.42578125" style="16" customWidth="1"/>
    <col min="6935" max="6935" width="22.7109375" style="16" customWidth="1"/>
    <col min="6936" max="6936" width="19.28515625" style="16" customWidth="1"/>
    <col min="6937" max="6937" width="20.5703125" style="16" customWidth="1"/>
    <col min="6938" max="6939" width="9.140625" style="16"/>
    <col min="6940" max="6940" width="16.28515625" style="16" customWidth="1"/>
    <col min="6941" max="7173" width="9.140625" style="16"/>
    <col min="7174" max="7174" width="5.28515625" style="16" customWidth="1"/>
    <col min="7175" max="7175" width="14.5703125" style="16" bestFit="1" customWidth="1"/>
    <col min="7176" max="7176" width="15.42578125" style="16" bestFit="1" customWidth="1"/>
    <col min="7177" max="7177" width="19.28515625" style="16" bestFit="1" customWidth="1"/>
    <col min="7178" max="7178" width="19.5703125" style="16" customWidth="1"/>
    <col min="7179" max="7179" width="22.28515625" style="16" customWidth="1"/>
    <col min="7180" max="7180" width="22.7109375" style="16" customWidth="1"/>
    <col min="7181" max="7181" width="34.42578125" style="16" customWidth="1"/>
    <col min="7182" max="7182" width="31.140625" style="16" customWidth="1"/>
    <col min="7183" max="7183" width="33.42578125" style="16" customWidth="1"/>
    <col min="7184" max="7184" width="32.85546875" style="16" customWidth="1"/>
    <col min="7185" max="7185" width="14" style="16" bestFit="1" customWidth="1"/>
    <col min="7186" max="7186" width="10.7109375" style="16" customWidth="1"/>
    <col min="7187" max="7187" width="6.28515625" style="16" customWidth="1"/>
    <col min="7188" max="7188" width="13.85546875" style="16" customWidth="1"/>
    <col min="7189" max="7189" width="15" style="16" customWidth="1"/>
    <col min="7190" max="7190" width="8.42578125" style="16" customWidth="1"/>
    <col min="7191" max="7191" width="22.7109375" style="16" customWidth="1"/>
    <col min="7192" max="7192" width="19.28515625" style="16" customWidth="1"/>
    <col min="7193" max="7193" width="20.5703125" style="16" customWidth="1"/>
    <col min="7194" max="7195" width="9.140625" style="16"/>
    <col min="7196" max="7196" width="16.28515625" style="16" customWidth="1"/>
    <col min="7197" max="7429" width="9.140625" style="16"/>
    <col min="7430" max="7430" width="5.28515625" style="16" customWidth="1"/>
    <col min="7431" max="7431" width="14.5703125" style="16" bestFit="1" customWidth="1"/>
    <col min="7432" max="7432" width="15.42578125" style="16" bestFit="1" customWidth="1"/>
    <col min="7433" max="7433" width="19.28515625" style="16" bestFit="1" customWidth="1"/>
    <col min="7434" max="7434" width="19.5703125" style="16" customWidth="1"/>
    <col min="7435" max="7435" width="22.28515625" style="16" customWidth="1"/>
    <col min="7436" max="7436" width="22.7109375" style="16" customWidth="1"/>
    <col min="7437" max="7437" width="34.42578125" style="16" customWidth="1"/>
    <col min="7438" max="7438" width="31.140625" style="16" customWidth="1"/>
    <col min="7439" max="7439" width="33.42578125" style="16" customWidth="1"/>
    <col min="7440" max="7440" width="32.85546875" style="16" customWidth="1"/>
    <col min="7441" max="7441" width="14" style="16" bestFit="1" customWidth="1"/>
    <col min="7442" max="7442" width="10.7109375" style="16" customWidth="1"/>
    <col min="7443" max="7443" width="6.28515625" style="16" customWidth="1"/>
    <col min="7444" max="7444" width="13.85546875" style="16" customWidth="1"/>
    <col min="7445" max="7445" width="15" style="16" customWidth="1"/>
    <col min="7446" max="7446" width="8.42578125" style="16" customWidth="1"/>
    <col min="7447" max="7447" width="22.7109375" style="16" customWidth="1"/>
    <col min="7448" max="7448" width="19.28515625" style="16" customWidth="1"/>
    <col min="7449" max="7449" width="20.5703125" style="16" customWidth="1"/>
    <col min="7450" max="7451" width="9.140625" style="16"/>
    <col min="7452" max="7452" width="16.28515625" style="16" customWidth="1"/>
    <col min="7453" max="7685" width="9.140625" style="16"/>
    <col min="7686" max="7686" width="5.28515625" style="16" customWidth="1"/>
    <col min="7687" max="7687" width="14.5703125" style="16" bestFit="1" customWidth="1"/>
    <col min="7688" max="7688" width="15.42578125" style="16" bestFit="1" customWidth="1"/>
    <col min="7689" max="7689" width="19.28515625" style="16" bestFit="1" customWidth="1"/>
    <col min="7690" max="7690" width="19.5703125" style="16" customWidth="1"/>
    <col min="7691" max="7691" width="22.28515625" style="16" customWidth="1"/>
    <col min="7692" max="7692" width="22.7109375" style="16" customWidth="1"/>
    <col min="7693" max="7693" width="34.42578125" style="16" customWidth="1"/>
    <col min="7694" max="7694" width="31.140625" style="16" customWidth="1"/>
    <col min="7695" max="7695" width="33.42578125" style="16" customWidth="1"/>
    <col min="7696" max="7696" width="32.85546875" style="16" customWidth="1"/>
    <col min="7697" max="7697" width="14" style="16" bestFit="1" customWidth="1"/>
    <col min="7698" max="7698" width="10.7109375" style="16" customWidth="1"/>
    <col min="7699" max="7699" width="6.28515625" style="16" customWidth="1"/>
    <col min="7700" max="7700" width="13.85546875" style="16" customWidth="1"/>
    <col min="7701" max="7701" width="15" style="16" customWidth="1"/>
    <col min="7702" max="7702" width="8.42578125" style="16" customWidth="1"/>
    <col min="7703" max="7703" width="22.7109375" style="16" customWidth="1"/>
    <col min="7704" max="7704" width="19.28515625" style="16" customWidth="1"/>
    <col min="7705" max="7705" width="20.5703125" style="16" customWidth="1"/>
    <col min="7706" max="7707" width="9.140625" style="16"/>
    <col min="7708" max="7708" width="16.28515625" style="16" customWidth="1"/>
    <col min="7709" max="7941" width="9.140625" style="16"/>
    <col min="7942" max="7942" width="5.28515625" style="16" customWidth="1"/>
    <col min="7943" max="7943" width="14.5703125" style="16" bestFit="1" customWidth="1"/>
    <col min="7944" max="7944" width="15.42578125" style="16" bestFit="1" customWidth="1"/>
    <col min="7945" max="7945" width="19.28515625" style="16" bestFit="1" customWidth="1"/>
    <col min="7946" max="7946" width="19.5703125" style="16" customWidth="1"/>
    <col min="7947" max="7947" width="22.28515625" style="16" customWidth="1"/>
    <col min="7948" max="7948" width="22.7109375" style="16" customWidth="1"/>
    <col min="7949" max="7949" width="34.42578125" style="16" customWidth="1"/>
    <col min="7950" max="7950" width="31.140625" style="16" customWidth="1"/>
    <col min="7951" max="7951" width="33.42578125" style="16" customWidth="1"/>
    <col min="7952" max="7952" width="32.85546875" style="16" customWidth="1"/>
    <col min="7953" max="7953" width="14" style="16" bestFit="1" customWidth="1"/>
    <col min="7954" max="7954" width="10.7109375" style="16" customWidth="1"/>
    <col min="7955" max="7955" width="6.28515625" style="16" customWidth="1"/>
    <col min="7956" max="7956" width="13.85546875" style="16" customWidth="1"/>
    <col min="7957" max="7957" width="15" style="16" customWidth="1"/>
    <col min="7958" max="7958" width="8.42578125" style="16" customWidth="1"/>
    <col min="7959" max="7959" width="22.7109375" style="16" customWidth="1"/>
    <col min="7960" max="7960" width="19.28515625" style="16" customWidth="1"/>
    <col min="7961" max="7961" width="20.5703125" style="16" customWidth="1"/>
    <col min="7962" max="7963" width="9.140625" style="16"/>
    <col min="7964" max="7964" width="16.28515625" style="16" customWidth="1"/>
    <col min="7965" max="8197" width="9.140625" style="16"/>
    <col min="8198" max="8198" width="5.28515625" style="16" customWidth="1"/>
    <col min="8199" max="8199" width="14.5703125" style="16" bestFit="1" customWidth="1"/>
    <col min="8200" max="8200" width="15.42578125" style="16" bestFit="1" customWidth="1"/>
    <col min="8201" max="8201" width="19.28515625" style="16" bestFit="1" customWidth="1"/>
    <col min="8202" max="8202" width="19.5703125" style="16" customWidth="1"/>
    <col min="8203" max="8203" width="22.28515625" style="16" customWidth="1"/>
    <col min="8204" max="8204" width="22.7109375" style="16" customWidth="1"/>
    <col min="8205" max="8205" width="34.42578125" style="16" customWidth="1"/>
    <col min="8206" max="8206" width="31.140625" style="16" customWidth="1"/>
    <col min="8207" max="8207" width="33.42578125" style="16" customWidth="1"/>
    <col min="8208" max="8208" width="32.85546875" style="16" customWidth="1"/>
    <col min="8209" max="8209" width="14" style="16" bestFit="1" customWidth="1"/>
    <col min="8210" max="8210" width="10.7109375" style="16" customWidth="1"/>
    <col min="8211" max="8211" width="6.28515625" style="16" customWidth="1"/>
    <col min="8212" max="8212" width="13.85546875" style="16" customWidth="1"/>
    <col min="8213" max="8213" width="15" style="16" customWidth="1"/>
    <col min="8214" max="8214" width="8.42578125" style="16" customWidth="1"/>
    <col min="8215" max="8215" width="22.7109375" style="16" customWidth="1"/>
    <col min="8216" max="8216" width="19.28515625" style="16" customWidth="1"/>
    <col min="8217" max="8217" width="20.5703125" style="16" customWidth="1"/>
    <col min="8218" max="8219" width="9.140625" style="16"/>
    <col min="8220" max="8220" width="16.28515625" style="16" customWidth="1"/>
    <col min="8221" max="8453" width="9.140625" style="16"/>
    <col min="8454" max="8454" width="5.28515625" style="16" customWidth="1"/>
    <col min="8455" max="8455" width="14.5703125" style="16" bestFit="1" customWidth="1"/>
    <col min="8456" max="8456" width="15.42578125" style="16" bestFit="1" customWidth="1"/>
    <col min="8457" max="8457" width="19.28515625" style="16" bestFit="1" customWidth="1"/>
    <col min="8458" max="8458" width="19.5703125" style="16" customWidth="1"/>
    <col min="8459" max="8459" width="22.28515625" style="16" customWidth="1"/>
    <col min="8460" max="8460" width="22.7109375" style="16" customWidth="1"/>
    <col min="8461" max="8461" width="34.42578125" style="16" customWidth="1"/>
    <col min="8462" max="8462" width="31.140625" style="16" customWidth="1"/>
    <col min="8463" max="8463" width="33.42578125" style="16" customWidth="1"/>
    <col min="8464" max="8464" width="32.85546875" style="16" customWidth="1"/>
    <col min="8465" max="8465" width="14" style="16" bestFit="1" customWidth="1"/>
    <col min="8466" max="8466" width="10.7109375" style="16" customWidth="1"/>
    <col min="8467" max="8467" width="6.28515625" style="16" customWidth="1"/>
    <col min="8468" max="8468" width="13.85546875" style="16" customWidth="1"/>
    <col min="8469" max="8469" width="15" style="16" customWidth="1"/>
    <col min="8470" max="8470" width="8.42578125" style="16" customWidth="1"/>
    <col min="8471" max="8471" width="22.7109375" style="16" customWidth="1"/>
    <col min="8472" max="8472" width="19.28515625" style="16" customWidth="1"/>
    <col min="8473" max="8473" width="20.5703125" style="16" customWidth="1"/>
    <col min="8474" max="8475" width="9.140625" style="16"/>
    <col min="8476" max="8476" width="16.28515625" style="16" customWidth="1"/>
    <col min="8477" max="8709" width="9.140625" style="16"/>
    <col min="8710" max="8710" width="5.28515625" style="16" customWidth="1"/>
    <col min="8711" max="8711" width="14.5703125" style="16" bestFit="1" customWidth="1"/>
    <col min="8712" max="8712" width="15.42578125" style="16" bestFit="1" customWidth="1"/>
    <col min="8713" max="8713" width="19.28515625" style="16" bestFit="1" customWidth="1"/>
    <col min="8714" max="8714" width="19.5703125" style="16" customWidth="1"/>
    <col min="8715" max="8715" width="22.28515625" style="16" customWidth="1"/>
    <col min="8716" max="8716" width="22.7109375" style="16" customWidth="1"/>
    <col min="8717" max="8717" width="34.42578125" style="16" customWidth="1"/>
    <col min="8718" max="8718" width="31.140625" style="16" customWidth="1"/>
    <col min="8719" max="8719" width="33.42578125" style="16" customWidth="1"/>
    <col min="8720" max="8720" width="32.85546875" style="16" customWidth="1"/>
    <col min="8721" max="8721" width="14" style="16" bestFit="1" customWidth="1"/>
    <col min="8722" max="8722" width="10.7109375" style="16" customWidth="1"/>
    <col min="8723" max="8723" width="6.28515625" style="16" customWidth="1"/>
    <col min="8724" max="8724" width="13.85546875" style="16" customWidth="1"/>
    <col min="8725" max="8725" width="15" style="16" customWidth="1"/>
    <col min="8726" max="8726" width="8.42578125" style="16" customWidth="1"/>
    <col min="8727" max="8727" width="22.7109375" style="16" customWidth="1"/>
    <col min="8728" max="8728" width="19.28515625" style="16" customWidth="1"/>
    <col min="8729" max="8729" width="20.5703125" style="16" customWidth="1"/>
    <col min="8730" max="8731" width="9.140625" style="16"/>
    <col min="8732" max="8732" width="16.28515625" style="16" customWidth="1"/>
    <col min="8733" max="8965" width="9.140625" style="16"/>
    <col min="8966" max="8966" width="5.28515625" style="16" customWidth="1"/>
    <col min="8967" max="8967" width="14.5703125" style="16" bestFit="1" customWidth="1"/>
    <col min="8968" max="8968" width="15.42578125" style="16" bestFit="1" customWidth="1"/>
    <col min="8969" max="8969" width="19.28515625" style="16" bestFit="1" customWidth="1"/>
    <col min="8970" max="8970" width="19.5703125" style="16" customWidth="1"/>
    <col min="8971" max="8971" width="22.28515625" style="16" customWidth="1"/>
    <col min="8972" max="8972" width="22.7109375" style="16" customWidth="1"/>
    <col min="8973" max="8973" width="34.42578125" style="16" customWidth="1"/>
    <col min="8974" max="8974" width="31.140625" style="16" customWidth="1"/>
    <col min="8975" max="8975" width="33.42578125" style="16" customWidth="1"/>
    <col min="8976" max="8976" width="32.85546875" style="16" customWidth="1"/>
    <col min="8977" max="8977" width="14" style="16" bestFit="1" customWidth="1"/>
    <col min="8978" max="8978" width="10.7109375" style="16" customWidth="1"/>
    <col min="8979" max="8979" width="6.28515625" style="16" customWidth="1"/>
    <col min="8980" max="8980" width="13.85546875" style="16" customWidth="1"/>
    <col min="8981" max="8981" width="15" style="16" customWidth="1"/>
    <col min="8982" max="8982" width="8.42578125" style="16" customWidth="1"/>
    <col min="8983" max="8983" width="22.7109375" style="16" customWidth="1"/>
    <col min="8984" max="8984" width="19.28515625" style="16" customWidth="1"/>
    <col min="8985" max="8985" width="20.5703125" style="16" customWidth="1"/>
    <col min="8986" max="8987" width="9.140625" style="16"/>
    <col min="8988" max="8988" width="16.28515625" style="16" customWidth="1"/>
    <col min="8989" max="9221" width="9.140625" style="16"/>
    <col min="9222" max="9222" width="5.28515625" style="16" customWidth="1"/>
    <col min="9223" max="9223" width="14.5703125" style="16" bestFit="1" customWidth="1"/>
    <col min="9224" max="9224" width="15.42578125" style="16" bestFit="1" customWidth="1"/>
    <col min="9225" max="9225" width="19.28515625" style="16" bestFit="1" customWidth="1"/>
    <col min="9226" max="9226" width="19.5703125" style="16" customWidth="1"/>
    <col min="9227" max="9227" width="22.28515625" style="16" customWidth="1"/>
    <col min="9228" max="9228" width="22.7109375" style="16" customWidth="1"/>
    <col min="9229" max="9229" width="34.42578125" style="16" customWidth="1"/>
    <col min="9230" max="9230" width="31.140625" style="16" customWidth="1"/>
    <col min="9231" max="9231" width="33.42578125" style="16" customWidth="1"/>
    <col min="9232" max="9232" width="32.85546875" style="16" customWidth="1"/>
    <col min="9233" max="9233" width="14" style="16" bestFit="1" customWidth="1"/>
    <col min="9234" max="9234" width="10.7109375" style="16" customWidth="1"/>
    <col min="9235" max="9235" width="6.28515625" style="16" customWidth="1"/>
    <col min="9236" max="9236" width="13.85546875" style="16" customWidth="1"/>
    <col min="9237" max="9237" width="15" style="16" customWidth="1"/>
    <col min="9238" max="9238" width="8.42578125" style="16" customWidth="1"/>
    <col min="9239" max="9239" width="22.7109375" style="16" customWidth="1"/>
    <col min="9240" max="9240" width="19.28515625" style="16" customWidth="1"/>
    <col min="9241" max="9241" width="20.5703125" style="16" customWidth="1"/>
    <col min="9242" max="9243" width="9.140625" style="16"/>
    <col min="9244" max="9244" width="16.28515625" style="16" customWidth="1"/>
    <col min="9245" max="9477" width="9.140625" style="16"/>
    <col min="9478" max="9478" width="5.28515625" style="16" customWidth="1"/>
    <col min="9479" max="9479" width="14.5703125" style="16" bestFit="1" customWidth="1"/>
    <col min="9480" max="9480" width="15.42578125" style="16" bestFit="1" customWidth="1"/>
    <col min="9481" max="9481" width="19.28515625" style="16" bestFit="1" customWidth="1"/>
    <col min="9482" max="9482" width="19.5703125" style="16" customWidth="1"/>
    <col min="9483" max="9483" width="22.28515625" style="16" customWidth="1"/>
    <col min="9484" max="9484" width="22.7109375" style="16" customWidth="1"/>
    <col min="9485" max="9485" width="34.42578125" style="16" customWidth="1"/>
    <col min="9486" max="9486" width="31.140625" style="16" customWidth="1"/>
    <col min="9487" max="9487" width="33.42578125" style="16" customWidth="1"/>
    <col min="9488" max="9488" width="32.85546875" style="16" customWidth="1"/>
    <col min="9489" max="9489" width="14" style="16" bestFit="1" customWidth="1"/>
    <col min="9490" max="9490" width="10.7109375" style="16" customWidth="1"/>
    <col min="9491" max="9491" width="6.28515625" style="16" customWidth="1"/>
    <col min="9492" max="9492" width="13.85546875" style="16" customWidth="1"/>
    <col min="9493" max="9493" width="15" style="16" customWidth="1"/>
    <col min="9494" max="9494" width="8.42578125" style="16" customWidth="1"/>
    <col min="9495" max="9495" width="22.7109375" style="16" customWidth="1"/>
    <col min="9496" max="9496" width="19.28515625" style="16" customWidth="1"/>
    <col min="9497" max="9497" width="20.5703125" style="16" customWidth="1"/>
    <col min="9498" max="9499" width="9.140625" style="16"/>
    <col min="9500" max="9500" width="16.28515625" style="16" customWidth="1"/>
    <col min="9501" max="9733" width="9.140625" style="16"/>
    <col min="9734" max="9734" width="5.28515625" style="16" customWidth="1"/>
    <col min="9735" max="9735" width="14.5703125" style="16" bestFit="1" customWidth="1"/>
    <col min="9736" max="9736" width="15.42578125" style="16" bestFit="1" customWidth="1"/>
    <col min="9737" max="9737" width="19.28515625" style="16" bestFit="1" customWidth="1"/>
    <col min="9738" max="9738" width="19.5703125" style="16" customWidth="1"/>
    <col min="9739" max="9739" width="22.28515625" style="16" customWidth="1"/>
    <col min="9740" max="9740" width="22.7109375" style="16" customWidth="1"/>
    <col min="9741" max="9741" width="34.42578125" style="16" customWidth="1"/>
    <col min="9742" max="9742" width="31.140625" style="16" customWidth="1"/>
    <col min="9743" max="9743" width="33.42578125" style="16" customWidth="1"/>
    <col min="9744" max="9744" width="32.85546875" style="16" customWidth="1"/>
    <col min="9745" max="9745" width="14" style="16" bestFit="1" customWidth="1"/>
    <col min="9746" max="9746" width="10.7109375" style="16" customWidth="1"/>
    <col min="9747" max="9747" width="6.28515625" style="16" customWidth="1"/>
    <col min="9748" max="9748" width="13.85546875" style="16" customWidth="1"/>
    <col min="9749" max="9749" width="15" style="16" customWidth="1"/>
    <col min="9750" max="9750" width="8.42578125" style="16" customWidth="1"/>
    <col min="9751" max="9751" width="22.7109375" style="16" customWidth="1"/>
    <col min="9752" max="9752" width="19.28515625" style="16" customWidth="1"/>
    <col min="9753" max="9753" width="20.5703125" style="16" customWidth="1"/>
    <col min="9754" max="9755" width="9.140625" style="16"/>
    <col min="9756" max="9756" width="16.28515625" style="16" customWidth="1"/>
    <col min="9757" max="9989" width="9.140625" style="16"/>
    <col min="9990" max="9990" width="5.28515625" style="16" customWidth="1"/>
    <col min="9991" max="9991" width="14.5703125" style="16" bestFit="1" customWidth="1"/>
    <col min="9992" max="9992" width="15.42578125" style="16" bestFit="1" customWidth="1"/>
    <col min="9993" max="9993" width="19.28515625" style="16" bestFit="1" customWidth="1"/>
    <col min="9994" max="9994" width="19.5703125" style="16" customWidth="1"/>
    <col min="9995" max="9995" width="22.28515625" style="16" customWidth="1"/>
    <col min="9996" max="9996" width="22.7109375" style="16" customWidth="1"/>
    <col min="9997" max="9997" width="34.42578125" style="16" customWidth="1"/>
    <col min="9998" max="9998" width="31.140625" style="16" customWidth="1"/>
    <col min="9999" max="9999" width="33.42578125" style="16" customWidth="1"/>
    <col min="10000" max="10000" width="32.85546875" style="16" customWidth="1"/>
    <col min="10001" max="10001" width="14" style="16" bestFit="1" customWidth="1"/>
    <col min="10002" max="10002" width="10.7109375" style="16" customWidth="1"/>
    <col min="10003" max="10003" width="6.28515625" style="16" customWidth="1"/>
    <col min="10004" max="10004" width="13.85546875" style="16" customWidth="1"/>
    <col min="10005" max="10005" width="15" style="16" customWidth="1"/>
    <col min="10006" max="10006" width="8.42578125" style="16" customWidth="1"/>
    <col min="10007" max="10007" width="22.7109375" style="16" customWidth="1"/>
    <col min="10008" max="10008" width="19.28515625" style="16" customWidth="1"/>
    <col min="10009" max="10009" width="20.5703125" style="16" customWidth="1"/>
    <col min="10010" max="10011" width="9.140625" style="16"/>
    <col min="10012" max="10012" width="16.28515625" style="16" customWidth="1"/>
    <col min="10013" max="10245" width="9.140625" style="16"/>
    <col min="10246" max="10246" width="5.28515625" style="16" customWidth="1"/>
    <col min="10247" max="10247" width="14.5703125" style="16" bestFit="1" customWidth="1"/>
    <col min="10248" max="10248" width="15.42578125" style="16" bestFit="1" customWidth="1"/>
    <col min="10249" max="10249" width="19.28515625" style="16" bestFit="1" customWidth="1"/>
    <col min="10250" max="10250" width="19.5703125" style="16" customWidth="1"/>
    <col min="10251" max="10251" width="22.28515625" style="16" customWidth="1"/>
    <col min="10252" max="10252" width="22.7109375" style="16" customWidth="1"/>
    <col min="10253" max="10253" width="34.42578125" style="16" customWidth="1"/>
    <col min="10254" max="10254" width="31.140625" style="16" customWidth="1"/>
    <col min="10255" max="10255" width="33.42578125" style="16" customWidth="1"/>
    <col min="10256" max="10256" width="32.85546875" style="16" customWidth="1"/>
    <col min="10257" max="10257" width="14" style="16" bestFit="1" customWidth="1"/>
    <col min="10258" max="10258" width="10.7109375" style="16" customWidth="1"/>
    <col min="10259" max="10259" width="6.28515625" style="16" customWidth="1"/>
    <col min="10260" max="10260" width="13.85546875" style="16" customWidth="1"/>
    <col min="10261" max="10261" width="15" style="16" customWidth="1"/>
    <col min="10262" max="10262" width="8.42578125" style="16" customWidth="1"/>
    <col min="10263" max="10263" width="22.7109375" style="16" customWidth="1"/>
    <col min="10264" max="10264" width="19.28515625" style="16" customWidth="1"/>
    <col min="10265" max="10265" width="20.5703125" style="16" customWidth="1"/>
    <col min="10266" max="10267" width="9.140625" style="16"/>
    <col min="10268" max="10268" width="16.28515625" style="16" customWidth="1"/>
    <col min="10269" max="10501" width="9.140625" style="16"/>
    <col min="10502" max="10502" width="5.28515625" style="16" customWidth="1"/>
    <col min="10503" max="10503" width="14.5703125" style="16" bestFit="1" customWidth="1"/>
    <col min="10504" max="10504" width="15.42578125" style="16" bestFit="1" customWidth="1"/>
    <col min="10505" max="10505" width="19.28515625" style="16" bestFit="1" customWidth="1"/>
    <col min="10506" max="10506" width="19.5703125" style="16" customWidth="1"/>
    <col min="10507" max="10507" width="22.28515625" style="16" customWidth="1"/>
    <col min="10508" max="10508" width="22.7109375" style="16" customWidth="1"/>
    <col min="10509" max="10509" width="34.42578125" style="16" customWidth="1"/>
    <col min="10510" max="10510" width="31.140625" style="16" customWidth="1"/>
    <col min="10511" max="10511" width="33.42578125" style="16" customWidth="1"/>
    <col min="10512" max="10512" width="32.85546875" style="16" customWidth="1"/>
    <col min="10513" max="10513" width="14" style="16" bestFit="1" customWidth="1"/>
    <col min="10514" max="10514" width="10.7109375" style="16" customWidth="1"/>
    <col min="10515" max="10515" width="6.28515625" style="16" customWidth="1"/>
    <col min="10516" max="10516" width="13.85546875" style="16" customWidth="1"/>
    <col min="10517" max="10517" width="15" style="16" customWidth="1"/>
    <col min="10518" max="10518" width="8.42578125" style="16" customWidth="1"/>
    <col min="10519" max="10519" width="22.7109375" style="16" customWidth="1"/>
    <col min="10520" max="10520" width="19.28515625" style="16" customWidth="1"/>
    <col min="10521" max="10521" width="20.5703125" style="16" customWidth="1"/>
    <col min="10522" max="10523" width="9.140625" style="16"/>
    <col min="10524" max="10524" width="16.28515625" style="16" customWidth="1"/>
    <col min="10525" max="10757" width="9.140625" style="16"/>
    <col min="10758" max="10758" width="5.28515625" style="16" customWidth="1"/>
    <col min="10759" max="10759" width="14.5703125" style="16" bestFit="1" customWidth="1"/>
    <col min="10760" max="10760" width="15.42578125" style="16" bestFit="1" customWidth="1"/>
    <col min="10761" max="10761" width="19.28515625" style="16" bestFit="1" customWidth="1"/>
    <col min="10762" max="10762" width="19.5703125" style="16" customWidth="1"/>
    <col min="10763" max="10763" width="22.28515625" style="16" customWidth="1"/>
    <col min="10764" max="10764" width="22.7109375" style="16" customWidth="1"/>
    <col min="10765" max="10765" width="34.42578125" style="16" customWidth="1"/>
    <col min="10766" max="10766" width="31.140625" style="16" customWidth="1"/>
    <col min="10767" max="10767" width="33.42578125" style="16" customWidth="1"/>
    <col min="10768" max="10768" width="32.85546875" style="16" customWidth="1"/>
    <col min="10769" max="10769" width="14" style="16" bestFit="1" customWidth="1"/>
    <col min="10770" max="10770" width="10.7109375" style="16" customWidth="1"/>
    <col min="10771" max="10771" width="6.28515625" style="16" customWidth="1"/>
    <col min="10772" max="10772" width="13.85546875" style="16" customWidth="1"/>
    <col min="10773" max="10773" width="15" style="16" customWidth="1"/>
    <col min="10774" max="10774" width="8.42578125" style="16" customWidth="1"/>
    <col min="10775" max="10775" width="22.7109375" style="16" customWidth="1"/>
    <col min="10776" max="10776" width="19.28515625" style="16" customWidth="1"/>
    <col min="10777" max="10777" width="20.5703125" style="16" customWidth="1"/>
    <col min="10778" max="10779" width="9.140625" style="16"/>
    <col min="10780" max="10780" width="16.28515625" style="16" customWidth="1"/>
    <col min="10781" max="11013" width="9.140625" style="16"/>
    <col min="11014" max="11014" width="5.28515625" style="16" customWidth="1"/>
    <col min="11015" max="11015" width="14.5703125" style="16" bestFit="1" customWidth="1"/>
    <col min="11016" max="11016" width="15.42578125" style="16" bestFit="1" customWidth="1"/>
    <col min="11017" max="11017" width="19.28515625" style="16" bestFit="1" customWidth="1"/>
    <col min="11018" max="11018" width="19.5703125" style="16" customWidth="1"/>
    <col min="11019" max="11019" width="22.28515625" style="16" customWidth="1"/>
    <col min="11020" max="11020" width="22.7109375" style="16" customWidth="1"/>
    <col min="11021" max="11021" width="34.42578125" style="16" customWidth="1"/>
    <col min="11022" max="11022" width="31.140625" style="16" customWidth="1"/>
    <col min="11023" max="11023" width="33.42578125" style="16" customWidth="1"/>
    <col min="11024" max="11024" width="32.85546875" style="16" customWidth="1"/>
    <col min="11025" max="11025" width="14" style="16" bestFit="1" customWidth="1"/>
    <col min="11026" max="11026" width="10.7109375" style="16" customWidth="1"/>
    <col min="11027" max="11027" width="6.28515625" style="16" customWidth="1"/>
    <col min="11028" max="11028" width="13.85546875" style="16" customWidth="1"/>
    <col min="11029" max="11029" width="15" style="16" customWidth="1"/>
    <col min="11030" max="11030" width="8.42578125" style="16" customWidth="1"/>
    <col min="11031" max="11031" width="22.7109375" style="16" customWidth="1"/>
    <col min="11032" max="11032" width="19.28515625" style="16" customWidth="1"/>
    <col min="11033" max="11033" width="20.5703125" style="16" customWidth="1"/>
    <col min="11034" max="11035" width="9.140625" style="16"/>
    <col min="11036" max="11036" width="16.28515625" style="16" customWidth="1"/>
    <col min="11037" max="11269" width="9.140625" style="16"/>
    <col min="11270" max="11270" width="5.28515625" style="16" customWidth="1"/>
    <col min="11271" max="11271" width="14.5703125" style="16" bestFit="1" customWidth="1"/>
    <col min="11272" max="11272" width="15.42578125" style="16" bestFit="1" customWidth="1"/>
    <col min="11273" max="11273" width="19.28515625" style="16" bestFit="1" customWidth="1"/>
    <col min="11274" max="11274" width="19.5703125" style="16" customWidth="1"/>
    <col min="11275" max="11275" width="22.28515625" style="16" customWidth="1"/>
    <col min="11276" max="11276" width="22.7109375" style="16" customWidth="1"/>
    <col min="11277" max="11277" width="34.42578125" style="16" customWidth="1"/>
    <col min="11278" max="11278" width="31.140625" style="16" customWidth="1"/>
    <col min="11279" max="11279" width="33.42578125" style="16" customWidth="1"/>
    <col min="11280" max="11280" width="32.85546875" style="16" customWidth="1"/>
    <col min="11281" max="11281" width="14" style="16" bestFit="1" customWidth="1"/>
    <col min="11282" max="11282" width="10.7109375" style="16" customWidth="1"/>
    <col min="11283" max="11283" width="6.28515625" style="16" customWidth="1"/>
    <col min="11284" max="11284" width="13.85546875" style="16" customWidth="1"/>
    <col min="11285" max="11285" width="15" style="16" customWidth="1"/>
    <col min="11286" max="11286" width="8.42578125" style="16" customWidth="1"/>
    <col min="11287" max="11287" width="22.7109375" style="16" customWidth="1"/>
    <col min="11288" max="11288" width="19.28515625" style="16" customWidth="1"/>
    <col min="11289" max="11289" width="20.5703125" style="16" customWidth="1"/>
    <col min="11290" max="11291" width="9.140625" style="16"/>
    <col min="11292" max="11292" width="16.28515625" style="16" customWidth="1"/>
    <col min="11293" max="11525" width="9.140625" style="16"/>
    <col min="11526" max="11526" width="5.28515625" style="16" customWidth="1"/>
    <col min="11527" max="11527" width="14.5703125" style="16" bestFit="1" customWidth="1"/>
    <col min="11528" max="11528" width="15.42578125" style="16" bestFit="1" customWidth="1"/>
    <col min="11529" max="11529" width="19.28515625" style="16" bestFit="1" customWidth="1"/>
    <col min="11530" max="11530" width="19.5703125" style="16" customWidth="1"/>
    <col min="11531" max="11531" width="22.28515625" style="16" customWidth="1"/>
    <col min="11532" max="11532" width="22.7109375" style="16" customWidth="1"/>
    <col min="11533" max="11533" width="34.42578125" style="16" customWidth="1"/>
    <col min="11534" max="11534" width="31.140625" style="16" customWidth="1"/>
    <col min="11535" max="11535" width="33.42578125" style="16" customWidth="1"/>
    <col min="11536" max="11536" width="32.85546875" style="16" customWidth="1"/>
    <col min="11537" max="11537" width="14" style="16" bestFit="1" customWidth="1"/>
    <col min="11538" max="11538" width="10.7109375" style="16" customWidth="1"/>
    <col min="11539" max="11539" width="6.28515625" style="16" customWidth="1"/>
    <col min="11540" max="11540" width="13.85546875" style="16" customWidth="1"/>
    <col min="11541" max="11541" width="15" style="16" customWidth="1"/>
    <col min="11542" max="11542" width="8.42578125" style="16" customWidth="1"/>
    <col min="11543" max="11543" width="22.7109375" style="16" customWidth="1"/>
    <col min="11544" max="11544" width="19.28515625" style="16" customWidth="1"/>
    <col min="11545" max="11545" width="20.5703125" style="16" customWidth="1"/>
    <col min="11546" max="11547" width="9.140625" style="16"/>
    <col min="11548" max="11548" width="16.28515625" style="16" customWidth="1"/>
    <col min="11549" max="11781" width="9.140625" style="16"/>
    <col min="11782" max="11782" width="5.28515625" style="16" customWidth="1"/>
    <col min="11783" max="11783" width="14.5703125" style="16" bestFit="1" customWidth="1"/>
    <col min="11784" max="11784" width="15.42578125" style="16" bestFit="1" customWidth="1"/>
    <col min="11785" max="11785" width="19.28515625" style="16" bestFit="1" customWidth="1"/>
    <col min="11786" max="11786" width="19.5703125" style="16" customWidth="1"/>
    <col min="11787" max="11787" width="22.28515625" style="16" customWidth="1"/>
    <col min="11788" max="11788" width="22.7109375" style="16" customWidth="1"/>
    <col min="11789" max="11789" width="34.42578125" style="16" customWidth="1"/>
    <col min="11790" max="11790" width="31.140625" style="16" customWidth="1"/>
    <col min="11791" max="11791" width="33.42578125" style="16" customWidth="1"/>
    <col min="11792" max="11792" width="32.85546875" style="16" customWidth="1"/>
    <col min="11793" max="11793" width="14" style="16" bestFit="1" customWidth="1"/>
    <col min="11794" max="11794" width="10.7109375" style="16" customWidth="1"/>
    <col min="11795" max="11795" width="6.28515625" style="16" customWidth="1"/>
    <col min="11796" max="11796" width="13.85546875" style="16" customWidth="1"/>
    <col min="11797" max="11797" width="15" style="16" customWidth="1"/>
    <col min="11798" max="11798" width="8.42578125" style="16" customWidth="1"/>
    <col min="11799" max="11799" width="22.7109375" style="16" customWidth="1"/>
    <col min="11800" max="11800" width="19.28515625" style="16" customWidth="1"/>
    <col min="11801" max="11801" width="20.5703125" style="16" customWidth="1"/>
    <col min="11802" max="11803" width="9.140625" style="16"/>
    <col min="11804" max="11804" width="16.28515625" style="16" customWidth="1"/>
    <col min="11805" max="12037" width="9.140625" style="16"/>
    <col min="12038" max="12038" width="5.28515625" style="16" customWidth="1"/>
    <col min="12039" max="12039" width="14.5703125" style="16" bestFit="1" customWidth="1"/>
    <col min="12040" max="12040" width="15.42578125" style="16" bestFit="1" customWidth="1"/>
    <col min="12041" max="12041" width="19.28515625" style="16" bestFit="1" customWidth="1"/>
    <col min="12042" max="12042" width="19.5703125" style="16" customWidth="1"/>
    <col min="12043" max="12043" width="22.28515625" style="16" customWidth="1"/>
    <col min="12044" max="12044" width="22.7109375" style="16" customWidth="1"/>
    <col min="12045" max="12045" width="34.42578125" style="16" customWidth="1"/>
    <col min="12046" max="12046" width="31.140625" style="16" customWidth="1"/>
    <col min="12047" max="12047" width="33.42578125" style="16" customWidth="1"/>
    <col min="12048" max="12048" width="32.85546875" style="16" customWidth="1"/>
    <col min="12049" max="12049" width="14" style="16" bestFit="1" customWidth="1"/>
    <col min="12050" max="12050" width="10.7109375" style="16" customWidth="1"/>
    <col min="12051" max="12051" width="6.28515625" style="16" customWidth="1"/>
    <col min="12052" max="12052" width="13.85546875" style="16" customWidth="1"/>
    <col min="12053" max="12053" width="15" style="16" customWidth="1"/>
    <col min="12054" max="12054" width="8.42578125" style="16" customWidth="1"/>
    <col min="12055" max="12055" width="22.7109375" style="16" customWidth="1"/>
    <col min="12056" max="12056" width="19.28515625" style="16" customWidth="1"/>
    <col min="12057" max="12057" width="20.5703125" style="16" customWidth="1"/>
    <col min="12058" max="12059" width="9.140625" style="16"/>
    <col min="12060" max="12060" width="16.28515625" style="16" customWidth="1"/>
    <col min="12061" max="12293" width="9.140625" style="16"/>
    <col min="12294" max="12294" width="5.28515625" style="16" customWidth="1"/>
    <col min="12295" max="12295" width="14.5703125" style="16" bestFit="1" customWidth="1"/>
    <col min="12296" max="12296" width="15.42578125" style="16" bestFit="1" customWidth="1"/>
    <col min="12297" max="12297" width="19.28515625" style="16" bestFit="1" customWidth="1"/>
    <col min="12298" max="12298" width="19.5703125" style="16" customWidth="1"/>
    <col min="12299" max="12299" width="22.28515625" style="16" customWidth="1"/>
    <col min="12300" max="12300" width="22.7109375" style="16" customWidth="1"/>
    <col min="12301" max="12301" width="34.42578125" style="16" customWidth="1"/>
    <col min="12302" max="12302" width="31.140625" style="16" customWidth="1"/>
    <col min="12303" max="12303" width="33.42578125" style="16" customWidth="1"/>
    <col min="12304" max="12304" width="32.85546875" style="16" customWidth="1"/>
    <col min="12305" max="12305" width="14" style="16" bestFit="1" customWidth="1"/>
    <col min="12306" max="12306" width="10.7109375" style="16" customWidth="1"/>
    <col min="12307" max="12307" width="6.28515625" style="16" customWidth="1"/>
    <col min="12308" max="12308" width="13.85546875" style="16" customWidth="1"/>
    <col min="12309" max="12309" width="15" style="16" customWidth="1"/>
    <col min="12310" max="12310" width="8.42578125" style="16" customWidth="1"/>
    <col min="12311" max="12311" width="22.7109375" style="16" customWidth="1"/>
    <col min="12312" max="12312" width="19.28515625" style="16" customWidth="1"/>
    <col min="12313" max="12313" width="20.5703125" style="16" customWidth="1"/>
    <col min="12314" max="12315" width="9.140625" style="16"/>
    <col min="12316" max="12316" width="16.28515625" style="16" customWidth="1"/>
    <col min="12317" max="12549" width="9.140625" style="16"/>
    <col min="12550" max="12550" width="5.28515625" style="16" customWidth="1"/>
    <col min="12551" max="12551" width="14.5703125" style="16" bestFit="1" customWidth="1"/>
    <col min="12552" max="12552" width="15.42578125" style="16" bestFit="1" customWidth="1"/>
    <col min="12553" max="12553" width="19.28515625" style="16" bestFit="1" customWidth="1"/>
    <col min="12554" max="12554" width="19.5703125" style="16" customWidth="1"/>
    <col min="12555" max="12555" width="22.28515625" style="16" customWidth="1"/>
    <col min="12556" max="12556" width="22.7109375" style="16" customWidth="1"/>
    <col min="12557" max="12557" width="34.42578125" style="16" customWidth="1"/>
    <col min="12558" max="12558" width="31.140625" style="16" customWidth="1"/>
    <col min="12559" max="12559" width="33.42578125" style="16" customWidth="1"/>
    <col min="12560" max="12560" width="32.85546875" style="16" customWidth="1"/>
    <col min="12561" max="12561" width="14" style="16" bestFit="1" customWidth="1"/>
    <col min="12562" max="12562" width="10.7109375" style="16" customWidth="1"/>
    <col min="12563" max="12563" width="6.28515625" style="16" customWidth="1"/>
    <col min="12564" max="12564" width="13.85546875" style="16" customWidth="1"/>
    <col min="12565" max="12565" width="15" style="16" customWidth="1"/>
    <col min="12566" max="12566" width="8.42578125" style="16" customWidth="1"/>
    <col min="12567" max="12567" width="22.7109375" style="16" customWidth="1"/>
    <col min="12568" max="12568" width="19.28515625" style="16" customWidth="1"/>
    <col min="12569" max="12569" width="20.5703125" style="16" customWidth="1"/>
    <col min="12570" max="12571" width="9.140625" style="16"/>
    <col min="12572" max="12572" width="16.28515625" style="16" customWidth="1"/>
    <col min="12573" max="12805" width="9.140625" style="16"/>
    <col min="12806" max="12806" width="5.28515625" style="16" customWidth="1"/>
    <col min="12807" max="12807" width="14.5703125" style="16" bestFit="1" customWidth="1"/>
    <col min="12808" max="12808" width="15.42578125" style="16" bestFit="1" customWidth="1"/>
    <col min="12809" max="12809" width="19.28515625" style="16" bestFit="1" customWidth="1"/>
    <col min="12810" max="12810" width="19.5703125" style="16" customWidth="1"/>
    <col min="12811" max="12811" width="22.28515625" style="16" customWidth="1"/>
    <col min="12812" max="12812" width="22.7109375" style="16" customWidth="1"/>
    <col min="12813" max="12813" width="34.42578125" style="16" customWidth="1"/>
    <col min="12814" max="12814" width="31.140625" style="16" customWidth="1"/>
    <col min="12815" max="12815" width="33.42578125" style="16" customWidth="1"/>
    <col min="12816" max="12816" width="32.85546875" style="16" customWidth="1"/>
    <col min="12817" max="12817" width="14" style="16" bestFit="1" customWidth="1"/>
    <col min="12818" max="12818" width="10.7109375" style="16" customWidth="1"/>
    <col min="12819" max="12819" width="6.28515625" style="16" customWidth="1"/>
    <col min="12820" max="12820" width="13.85546875" style="16" customWidth="1"/>
    <col min="12821" max="12821" width="15" style="16" customWidth="1"/>
    <col min="12822" max="12822" width="8.42578125" style="16" customWidth="1"/>
    <col min="12823" max="12823" width="22.7109375" style="16" customWidth="1"/>
    <col min="12824" max="12824" width="19.28515625" style="16" customWidth="1"/>
    <col min="12825" max="12825" width="20.5703125" style="16" customWidth="1"/>
    <col min="12826" max="12827" width="9.140625" style="16"/>
    <col min="12828" max="12828" width="16.28515625" style="16" customWidth="1"/>
    <col min="12829" max="13061" width="9.140625" style="16"/>
    <col min="13062" max="13062" width="5.28515625" style="16" customWidth="1"/>
    <col min="13063" max="13063" width="14.5703125" style="16" bestFit="1" customWidth="1"/>
    <col min="13064" max="13064" width="15.42578125" style="16" bestFit="1" customWidth="1"/>
    <col min="13065" max="13065" width="19.28515625" style="16" bestFit="1" customWidth="1"/>
    <col min="13066" max="13066" width="19.5703125" style="16" customWidth="1"/>
    <col min="13067" max="13067" width="22.28515625" style="16" customWidth="1"/>
    <col min="13068" max="13068" width="22.7109375" style="16" customWidth="1"/>
    <col min="13069" max="13069" width="34.42578125" style="16" customWidth="1"/>
    <col min="13070" max="13070" width="31.140625" style="16" customWidth="1"/>
    <col min="13071" max="13071" width="33.42578125" style="16" customWidth="1"/>
    <col min="13072" max="13072" width="32.85546875" style="16" customWidth="1"/>
    <col min="13073" max="13073" width="14" style="16" bestFit="1" customWidth="1"/>
    <col min="13074" max="13074" width="10.7109375" style="16" customWidth="1"/>
    <col min="13075" max="13075" width="6.28515625" style="16" customWidth="1"/>
    <col min="13076" max="13076" width="13.85546875" style="16" customWidth="1"/>
    <col min="13077" max="13077" width="15" style="16" customWidth="1"/>
    <col min="13078" max="13078" width="8.42578125" style="16" customWidth="1"/>
    <col min="13079" max="13079" width="22.7109375" style="16" customWidth="1"/>
    <col min="13080" max="13080" width="19.28515625" style="16" customWidth="1"/>
    <col min="13081" max="13081" width="20.5703125" style="16" customWidth="1"/>
    <col min="13082" max="13083" width="9.140625" style="16"/>
    <col min="13084" max="13084" width="16.28515625" style="16" customWidth="1"/>
    <col min="13085" max="13317" width="9.140625" style="16"/>
    <col min="13318" max="13318" width="5.28515625" style="16" customWidth="1"/>
    <col min="13319" max="13319" width="14.5703125" style="16" bestFit="1" customWidth="1"/>
    <col min="13320" max="13320" width="15.42578125" style="16" bestFit="1" customWidth="1"/>
    <col min="13321" max="13321" width="19.28515625" style="16" bestFit="1" customWidth="1"/>
    <col min="13322" max="13322" width="19.5703125" style="16" customWidth="1"/>
    <col min="13323" max="13323" width="22.28515625" style="16" customWidth="1"/>
    <col min="13324" max="13324" width="22.7109375" style="16" customWidth="1"/>
    <col min="13325" max="13325" width="34.42578125" style="16" customWidth="1"/>
    <col min="13326" max="13326" width="31.140625" style="16" customWidth="1"/>
    <col min="13327" max="13327" width="33.42578125" style="16" customWidth="1"/>
    <col min="13328" max="13328" width="32.85546875" style="16" customWidth="1"/>
    <col min="13329" max="13329" width="14" style="16" bestFit="1" customWidth="1"/>
    <col min="13330" max="13330" width="10.7109375" style="16" customWidth="1"/>
    <col min="13331" max="13331" width="6.28515625" style="16" customWidth="1"/>
    <col min="13332" max="13332" width="13.85546875" style="16" customWidth="1"/>
    <col min="13333" max="13333" width="15" style="16" customWidth="1"/>
    <col min="13334" max="13334" width="8.42578125" style="16" customWidth="1"/>
    <col min="13335" max="13335" width="22.7109375" style="16" customWidth="1"/>
    <col min="13336" max="13336" width="19.28515625" style="16" customWidth="1"/>
    <col min="13337" max="13337" width="20.5703125" style="16" customWidth="1"/>
    <col min="13338" max="13339" width="9.140625" style="16"/>
    <col min="13340" max="13340" width="16.28515625" style="16" customWidth="1"/>
    <col min="13341" max="13573" width="9.140625" style="16"/>
    <col min="13574" max="13574" width="5.28515625" style="16" customWidth="1"/>
    <col min="13575" max="13575" width="14.5703125" style="16" bestFit="1" customWidth="1"/>
    <col min="13576" max="13576" width="15.42578125" style="16" bestFit="1" customWidth="1"/>
    <col min="13577" max="13577" width="19.28515625" style="16" bestFit="1" customWidth="1"/>
    <col min="13578" max="13578" width="19.5703125" style="16" customWidth="1"/>
    <col min="13579" max="13579" width="22.28515625" style="16" customWidth="1"/>
    <col min="13580" max="13580" width="22.7109375" style="16" customWidth="1"/>
    <col min="13581" max="13581" width="34.42578125" style="16" customWidth="1"/>
    <col min="13582" max="13582" width="31.140625" style="16" customWidth="1"/>
    <col min="13583" max="13583" width="33.42578125" style="16" customWidth="1"/>
    <col min="13584" max="13584" width="32.85546875" style="16" customWidth="1"/>
    <col min="13585" max="13585" width="14" style="16" bestFit="1" customWidth="1"/>
    <col min="13586" max="13586" width="10.7109375" style="16" customWidth="1"/>
    <col min="13587" max="13587" width="6.28515625" style="16" customWidth="1"/>
    <col min="13588" max="13588" width="13.85546875" style="16" customWidth="1"/>
    <col min="13589" max="13589" width="15" style="16" customWidth="1"/>
    <col min="13590" max="13590" width="8.42578125" style="16" customWidth="1"/>
    <col min="13591" max="13591" width="22.7109375" style="16" customWidth="1"/>
    <col min="13592" max="13592" width="19.28515625" style="16" customWidth="1"/>
    <col min="13593" max="13593" width="20.5703125" style="16" customWidth="1"/>
    <col min="13594" max="13595" width="9.140625" style="16"/>
    <col min="13596" max="13596" width="16.28515625" style="16" customWidth="1"/>
    <col min="13597" max="13829" width="9.140625" style="16"/>
    <col min="13830" max="13830" width="5.28515625" style="16" customWidth="1"/>
    <col min="13831" max="13831" width="14.5703125" style="16" bestFit="1" customWidth="1"/>
    <col min="13832" max="13832" width="15.42578125" style="16" bestFit="1" customWidth="1"/>
    <col min="13833" max="13833" width="19.28515625" style="16" bestFit="1" customWidth="1"/>
    <col min="13834" max="13834" width="19.5703125" style="16" customWidth="1"/>
    <col min="13835" max="13835" width="22.28515625" style="16" customWidth="1"/>
    <col min="13836" max="13836" width="22.7109375" style="16" customWidth="1"/>
    <col min="13837" max="13837" width="34.42578125" style="16" customWidth="1"/>
    <col min="13838" max="13838" width="31.140625" style="16" customWidth="1"/>
    <col min="13839" max="13839" width="33.42578125" style="16" customWidth="1"/>
    <col min="13840" max="13840" width="32.85546875" style="16" customWidth="1"/>
    <col min="13841" max="13841" width="14" style="16" bestFit="1" customWidth="1"/>
    <col min="13842" max="13842" width="10.7109375" style="16" customWidth="1"/>
    <col min="13843" max="13843" width="6.28515625" style="16" customWidth="1"/>
    <col min="13844" max="13844" width="13.85546875" style="16" customWidth="1"/>
    <col min="13845" max="13845" width="15" style="16" customWidth="1"/>
    <col min="13846" max="13846" width="8.42578125" style="16" customWidth="1"/>
    <col min="13847" max="13847" width="22.7109375" style="16" customWidth="1"/>
    <col min="13848" max="13848" width="19.28515625" style="16" customWidth="1"/>
    <col min="13849" max="13849" width="20.5703125" style="16" customWidth="1"/>
    <col min="13850" max="13851" width="9.140625" style="16"/>
    <col min="13852" max="13852" width="16.28515625" style="16" customWidth="1"/>
    <col min="13853" max="14085" width="9.140625" style="16"/>
    <col min="14086" max="14086" width="5.28515625" style="16" customWidth="1"/>
    <col min="14087" max="14087" width="14.5703125" style="16" bestFit="1" customWidth="1"/>
    <col min="14088" max="14088" width="15.42578125" style="16" bestFit="1" customWidth="1"/>
    <col min="14089" max="14089" width="19.28515625" style="16" bestFit="1" customWidth="1"/>
    <col min="14090" max="14090" width="19.5703125" style="16" customWidth="1"/>
    <col min="14091" max="14091" width="22.28515625" style="16" customWidth="1"/>
    <col min="14092" max="14092" width="22.7109375" style="16" customWidth="1"/>
    <col min="14093" max="14093" width="34.42578125" style="16" customWidth="1"/>
    <col min="14094" max="14094" width="31.140625" style="16" customWidth="1"/>
    <col min="14095" max="14095" width="33.42578125" style="16" customWidth="1"/>
    <col min="14096" max="14096" width="32.85546875" style="16" customWidth="1"/>
    <col min="14097" max="14097" width="14" style="16" bestFit="1" customWidth="1"/>
    <col min="14098" max="14098" width="10.7109375" style="16" customWidth="1"/>
    <col min="14099" max="14099" width="6.28515625" style="16" customWidth="1"/>
    <col min="14100" max="14100" width="13.85546875" style="16" customWidth="1"/>
    <col min="14101" max="14101" width="15" style="16" customWidth="1"/>
    <col min="14102" max="14102" width="8.42578125" style="16" customWidth="1"/>
    <col min="14103" max="14103" width="22.7109375" style="16" customWidth="1"/>
    <col min="14104" max="14104" width="19.28515625" style="16" customWidth="1"/>
    <col min="14105" max="14105" width="20.5703125" style="16" customWidth="1"/>
    <col min="14106" max="14107" width="9.140625" style="16"/>
    <col min="14108" max="14108" width="16.28515625" style="16" customWidth="1"/>
    <col min="14109" max="14341" width="9.140625" style="16"/>
    <col min="14342" max="14342" width="5.28515625" style="16" customWidth="1"/>
    <col min="14343" max="14343" width="14.5703125" style="16" bestFit="1" customWidth="1"/>
    <col min="14344" max="14344" width="15.42578125" style="16" bestFit="1" customWidth="1"/>
    <col min="14345" max="14345" width="19.28515625" style="16" bestFit="1" customWidth="1"/>
    <col min="14346" max="14346" width="19.5703125" style="16" customWidth="1"/>
    <col min="14347" max="14347" width="22.28515625" style="16" customWidth="1"/>
    <col min="14348" max="14348" width="22.7109375" style="16" customWidth="1"/>
    <col min="14349" max="14349" width="34.42578125" style="16" customWidth="1"/>
    <col min="14350" max="14350" width="31.140625" style="16" customWidth="1"/>
    <col min="14351" max="14351" width="33.42578125" style="16" customWidth="1"/>
    <col min="14352" max="14352" width="32.85546875" style="16" customWidth="1"/>
    <col min="14353" max="14353" width="14" style="16" bestFit="1" customWidth="1"/>
    <col min="14354" max="14354" width="10.7109375" style="16" customWidth="1"/>
    <col min="14355" max="14355" width="6.28515625" style="16" customWidth="1"/>
    <col min="14356" max="14356" width="13.85546875" style="16" customWidth="1"/>
    <col min="14357" max="14357" width="15" style="16" customWidth="1"/>
    <col min="14358" max="14358" width="8.42578125" style="16" customWidth="1"/>
    <col min="14359" max="14359" width="22.7109375" style="16" customWidth="1"/>
    <col min="14360" max="14360" width="19.28515625" style="16" customWidth="1"/>
    <col min="14361" max="14361" width="20.5703125" style="16" customWidth="1"/>
    <col min="14362" max="14363" width="9.140625" style="16"/>
    <col min="14364" max="14364" width="16.28515625" style="16" customWidth="1"/>
    <col min="14365" max="14597" width="9.140625" style="16"/>
    <col min="14598" max="14598" width="5.28515625" style="16" customWidth="1"/>
    <col min="14599" max="14599" width="14.5703125" style="16" bestFit="1" customWidth="1"/>
    <col min="14600" max="14600" width="15.42578125" style="16" bestFit="1" customWidth="1"/>
    <col min="14601" max="14601" width="19.28515625" style="16" bestFit="1" customWidth="1"/>
    <col min="14602" max="14602" width="19.5703125" style="16" customWidth="1"/>
    <col min="14603" max="14603" width="22.28515625" style="16" customWidth="1"/>
    <col min="14604" max="14604" width="22.7109375" style="16" customWidth="1"/>
    <col min="14605" max="14605" width="34.42578125" style="16" customWidth="1"/>
    <col min="14606" max="14606" width="31.140625" style="16" customWidth="1"/>
    <col min="14607" max="14607" width="33.42578125" style="16" customWidth="1"/>
    <col min="14608" max="14608" width="32.85546875" style="16" customWidth="1"/>
    <col min="14609" max="14609" width="14" style="16" bestFit="1" customWidth="1"/>
    <col min="14610" max="14610" width="10.7109375" style="16" customWidth="1"/>
    <col min="14611" max="14611" width="6.28515625" style="16" customWidth="1"/>
    <col min="14612" max="14612" width="13.85546875" style="16" customWidth="1"/>
    <col min="14613" max="14613" width="15" style="16" customWidth="1"/>
    <col min="14614" max="14614" width="8.42578125" style="16" customWidth="1"/>
    <col min="14615" max="14615" width="22.7109375" style="16" customWidth="1"/>
    <col min="14616" max="14616" width="19.28515625" style="16" customWidth="1"/>
    <col min="14617" max="14617" width="20.5703125" style="16" customWidth="1"/>
    <col min="14618" max="14619" width="9.140625" style="16"/>
    <col min="14620" max="14620" width="16.28515625" style="16" customWidth="1"/>
    <col min="14621" max="14853" width="9.140625" style="16"/>
    <col min="14854" max="14854" width="5.28515625" style="16" customWidth="1"/>
    <col min="14855" max="14855" width="14.5703125" style="16" bestFit="1" customWidth="1"/>
    <col min="14856" max="14856" width="15.42578125" style="16" bestFit="1" customWidth="1"/>
    <col min="14857" max="14857" width="19.28515625" style="16" bestFit="1" customWidth="1"/>
    <col min="14858" max="14858" width="19.5703125" style="16" customWidth="1"/>
    <col min="14859" max="14859" width="22.28515625" style="16" customWidth="1"/>
    <col min="14860" max="14860" width="22.7109375" style="16" customWidth="1"/>
    <col min="14861" max="14861" width="34.42578125" style="16" customWidth="1"/>
    <col min="14862" max="14862" width="31.140625" style="16" customWidth="1"/>
    <col min="14863" max="14863" width="33.42578125" style="16" customWidth="1"/>
    <col min="14864" max="14864" width="32.85546875" style="16" customWidth="1"/>
    <col min="14865" max="14865" width="14" style="16" bestFit="1" customWidth="1"/>
    <col min="14866" max="14866" width="10.7109375" style="16" customWidth="1"/>
    <col min="14867" max="14867" width="6.28515625" style="16" customWidth="1"/>
    <col min="14868" max="14868" width="13.85546875" style="16" customWidth="1"/>
    <col min="14869" max="14869" width="15" style="16" customWidth="1"/>
    <col min="14870" max="14870" width="8.42578125" style="16" customWidth="1"/>
    <col min="14871" max="14871" width="22.7109375" style="16" customWidth="1"/>
    <col min="14872" max="14872" width="19.28515625" style="16" customWidth="1"/>
    <col min="14873" max="14873" width="20.5703125" style="16" customWidth="1"/>
    <col min="14874" max="14875" width="9.140625" style="16"/>
    <col min="14876" max="14876" width="16.28515625" style="16" customWidth="1"/>
    <col min="14877" max="15109" width="9.140625" style="16"/>
    <col min="15110" max="15110" width="5.28515625" style="16" customWidth="1"/>
    <col min="15111" max="15111" width="14.5703125" style="16" bestFit="1" customWidth="1"/>
    <col min="15112" max="15112" width="15.42578125" style="16" bestFit="1" customWidth="1"/>
    <col min="15113" max="15113" width="19.28515625" style="16" bestFit="1" customWidth="1"/>
    <col min="15114" max="15114" width="19.5703125" style="16" customWidth="1"/>
    <col min="15115" max="15115" width="22.28515625" style="16" customWidth="1"/>
    <col min="15116" max="15116" width="22.7109375" style="16" customWidth="1"/>
    <col min="15117" max="15117" width="34.42578125" style="16" customWidth="1"/>
    <col min="15118" max="15118" width="31.140625" style="16" customWidth="1"/>
    <col min="15119" max="15119" width="33.42578125" style="16" customWidth="1"/>
    <col min="15120" max="15120" width="32.85546875" style="16" customWidth="1"/>
    <col min="15121" max="15121" width="14" style="16" bestFit="1" customWidth="1"/>
    <col min="15122" max="15122" width="10.7109375" style="16" customWidth="1"/>
    <col min="15123" max="15123" width="6.28515625" style="16" customWidth="1"/>
    <col min="15124" max="15124" width="13.85546875" style="16" customWidth="1"/>
    <col min="15125" max="15125" width="15" style="16" customWidth="1"/>
    <col min="15126" max="15126" width="8.42578125" style="16" customWidth="1"/>
    <col min="15127" max="15127" width="22.7109375" style="16" customWidth="1"/>
    <col min="15128" max="15128" width="19.28515625" style="16" customWidth="1"/>
    <col min="15129" max="15129" width="20.5703125" style="16" customWidth="1"/>
    <col min="15130" max="15131" width="9.140625" style="16"/>
    <col min="15132" max="15132" width="16.28515625" style="16" customWidth="1"/>
    <col min="15133" max="15365" width="9.140625" style="16"/>
    <col min="15366" max="15366" width="5.28515625" style="16" customWidth="1"/>
    <col min="15367" max="15367" width="14.5703125" style="16" bestFit="1" customWidth="1"/>
    <col min="15368" max="15368" width="15.42578125" style="16" bestFit="1" customWidth="1"/>
    <col min="15369" max="15369" width="19.28515625" style="16" bestFit="1" customWidth="1"/>
    <col min="15370" max="15370" width="19.5703125" style="16" customWidth="1"/>
    <col min="15371" max="15371" width="22.28515625" style="16" customWidth="1"/>
    <col min="15372" max="15372" width="22.7109375" style="16" customWidth="1"/>
    <col min="15373" max="15373" width="34.42578125" style="16" customWidth="1"/>
    <col min="15374" max="15374" width="31.140625" style="16" customWidth="1"/>
    <col min="15375" max="15375" width="33.42578125" style="16" customWidth="1"/>
    <col min="15376" max="15376" width="32.85546875" style="16" customWidth="1"/>
    <col min="15377" max="15377" width="14" style="16" bestFit="1" customWidth="1"/>
    <col min="15378" max="15378" width="10.7109375" style="16" customWidth="1"/>
    <col min="15379" max="15379" width="6.28515625" style="16" customWidth="1"/>
    <col min="15380" max="15380" width="13.85546875" style="16" customWidth="1"/>
    <col min="15381" max="15381" width="15" style="16" customWidth="1"/>
    <col min="15382" max="15382" width="8.42578125" style="16" customWidth="1"/>
    <col min="15383" max="15383" width="22.7109375" style="16" customWidth="1"/>
    <col min="15384" max="15384" width="19.28515625" style="16" customWidth="1"/>
    <col min="15385" max="15385" width="20.5703125" style="16" customWidth="1"/>
    <col min="15386" max="15387" width="9.140625" style="16"/>
    <col min="15388" max="15388" width="16.28515625" style="16" customWidth="1"/>
    <col min="15389" max="15621" width="9.140625" style="16"/>
    <col min="15622" max="15622" width="5.28515625" style="16" customWidth="1"/>
    <col min="15623" max="15623" width="14.5703125" style="16" bestFit="1" customWidth="1"/>
    <col min="15624" max="15624" width="15.42578125" style="16" bestFit="1" customWidth="1"/>
    <col min="15625" max="15625" width="19.28515625" style="16" bestFit="1" customWidth="1"/>
    <col min="15626" max="15626" width="19.5703125" style="16" customWidth="1"/>
    <col min="15627" max="15627" width="22.28515625" style="16" customWidth="1"/>
    <col min="15628" max="15628" width="22.7109375" style="16" customWidth="1"/>
    <col min="15629" max="15629" width="34.42578125" style="16" customWidth="1"/>
    <col min="15630" max="15630" width="31.140625" style="16" customWidth="1"/>
    <col min="15631" max="15631" width="33.42578125" style="16" customWidth="1"/>
    <col min="15632" max="15632" width="32.85546875" style="16" customWidth="1"/>
    <col min="15633" max="15633" width="14" style="16" bestFit="1" customWidth="1"/>
    <col min="15634" max="15634" width="10.7109375" style="16" customWidth="1"/>
    <col min="15635" max="15635" width="6.28515625" style="16" customWidth="1"/>
    <col min="15636" max="15636" width="13.85546875" style="16" customWidth="1"/>
    <col min="15637" max="15637" width="15" style="16" customWidth="1"/>
    <col min="15638" max="15638" width="8.42578125" style="16" customWidth="1"/>
    <col min="15639" max="15639" width="22.7109375" style="16" customWidth="1"/>
    <col min="15640" max="15640" width="19.28515625" style="16" customWidth="1"/>
    <col min="15641" max="15641" width="20.5703125" style="16" customWidth="1"/>
    <col min="15642" max="15643" width="9.140625" style="16"/>
    <col min="15644" max="15644" width="16.28515625" style="16" customWidth="1"/>
    <col min="15645" max="15877" width="9.140625" style="16"/>
    <col min="15878" max="15878" width="5.28515625" style="16" customWidth="1"/>
    <col min="15879" max="15879" width="14.5703125" style="16" bestFit="1" customWidth="1"/>
    <col min="15880" max="15880" width="15.42578125" style="16" bestFit="1" customWidth="1"/>
    <col min="15881" max="15881" width="19.28515625" style="16" bestFit="1" customWidth="1"/>
    <col min="15882" max="15882" width="19.5703125" style="16" customWidth="1"/>
    <col min="15883" max="15883" width="22.28515625" style="16" customWidth="1"/>
    <col min="15884" max="15884" width="22.7109375" style="16" customWidth="1"/>
    <col min="15885" max="15885" width="34.42578125" style="16" customWidth="1"/>
    <col min="15886" max="15886" width="31.140625" style="16" customWidth="1"/>
    <col min="15887" max="15887" width="33.42578125" style="16" customWidth="1"/>
    <col min="15888" max="15888" width="32.85546875" style="16" customWidth="1"/>
    <col min="15889" max="15889" width="14" style="16" bestFit="1" customWidth="1"/>
    <col min="15890" max="15890" width="10.7109375" style="16" customWidth="1"/>
    <col min="15891" max="15891" width="6.28515625" style="16" customWidth="1"/>
    <col min="15892" max="15892" width="13.85546875" style="16" customWidth="1"/>
    <col min="15893" max="15893" width="15" style="16" customWidth="1"/>
    <col min="15894" max="15894" width="8.42578125" style="16" customWidth="1"/>
    <col min="15895" max="15895" width="22.7109375" style="16" customWidth="1"/>
    <col min="15896" max="15896" width="19.28515625" style="16" customWidth="1"/>
    <col min="15897" max="15897" width="20.5703125" style="16" customWidth="1"/>
    <col min="15898" max="15899" width="9.140625" style="16"/>
    <col min="15900" max="15900" width="16.28515625" style="16" customWidth="1"/>
    <col min="15901" max="16133" width="9.140625" style="16"/>
    <col min="16134" max="16134" width="5.28515625" style="16" customWidth="1"/>
    <col min="16135" max="16135" width="14.5703125" style="16" bestFit="1" customWidth="1"/>
    <col min="16136" max="16136" width="15.42578125" style="16" bestFit="1" customWidth="1"/>
    <col min="16137" max="16137" width="19.28515625" style="16" bestFit="1" customWidth="1"/>
    <col min="16138" max="16138" width="19.5703125" style="16" customWidth="1"/>
    <col min="16139" max="16139" width="22.28515625" style="16" customWidth="1"/>
    <col min="16140" max="16140" width="22.7109375" style="16" customWidth="1"/>
    <col min="16141" max="16141" width="34.42578125" style="16" customWidth="1"/>
    <col min="16142" max="16142" width="31.140625" style="16" customWidth="1"/>
    <col min="16143" max="16143" width="33.42578125" style="16" customWidth="1"/>
    <col min="16144" max="16144" width="32.85546875" style="16" customWidth="1"/>
    <col min="16145" max="16145" width="14" style="16" bestFit="1" customWidth="1"/>
    <col min="16146" max="16146" width="10.7109375" style="16" customWidth="1"/>
    <col min="16147" max="16147" width="6.28515625" style="16" customWidth="1"/>
    <col min="16148" max="16148" width="13.85546875" style="16" customWidth="1"/>
    <col min="16149" max="16149" width="15" style="16" customWidth="1"/>
    <col min="16150" max="16150" width="8.42578125" style="16" customWidth="1"/>
    <col min="16151" max="16151" width="22.7109375" style="16" customWidth="1"/>
    <col min="16152" max="16152" width="19.28515625" style="16" customWidth="1"/>
    <col min="16153" max="16153" width="20.5703125" style="16" customWidth="1"/>
    <col min="16154" max="16155" width="9.140625" style="16"/>
    <col min="16156" max="16156" width="16.28515625" style="16" customWidth="1"/>
    <col min="16157" max="16384" width="9.140625" style="16"/>
  </cols>
  <sheetData>
    <row r="1" spans="1:25">
      <c r="A1" s="9"/>
      <c r="B1" s="10"/>
      <c r="C1" s="10"/>
      <c r="D1" s="11"/>
      <c r="E1" s="10"/>
      <c r="F1" s="10"/>
      <c r="G1" s="10"/>
      <c r="H1" s="10"/>
      <c r="I1" s="12"/>
      <c r="J1" s="12"/>
      <c r="K1" s="12"/>
      <c r="L1" s="91"/>
      <c r="M1" s="13"/>
      <c r="N1" s="13"/>
      <c r="O1" s="13"/>
      <c r="P1" s="13"/>
      <c r="Q1" s="12"/>
      <c r="R1" s="12"/>
      <c r="S1" s="14"/>
      <c r="T1" s="10"/>
      <c r="U1" s="10"/>
      <c r="V1" s="10"/>
    </row>
    <row r="2" spans="1:25" s="24" customFormat="1">
      <c r="A2" s="17"/>
      <c r="B2" s="18"/>
      <c r="C2" s="18"/>
      <c r="D2" s="19"/>
      <c r="E2" s="18"/>
      <c r="F2" s="18"/>
      <c r="G2" s="18"/>
      <c r="H2" s="18"/>
      <c r="I2" s="20"/>
      <c r="J2" s="20"/>
      <c r="K2" s="21"/>
      <c r="L2" s="92"/>
      <c r="M2" s="22"/>
      <c r="N2" s="22"/>
      <c r="O2" s="22"/>
      <c r="P2" s="22"/>
      <c r="Q2" s="20"/>
      <c r="R2" s="20"/>
      <c r="S2" s="18"/>
      <c r="T2" s="18"/>
      <c r="U2" s="18"/>
      <c r="V2" s="18"/>
      <c r="W2" s="23"/>
      <c r="X2" s="23"/>
      <c r="Y2" s="23"/>
    </row>
    <row r="3" spans="1:25" s="24" customFormat="1">
      <c r="A3" s="25"/>
      <c r="B3" s="39" t="s">
        <v>481</v>
      </c>
      <c r="C3" s="39"/>
      <c r="D3" s="40"/>
      <c r="E3" s="39"/>
      <c r="F3" s="39"/>
      <c r="G3" s="18"/>
      <c r="H3" s="18"/>
      <c r="I3" s="20"/>
      <c r="J3" s="20"/>
      <c r="K3" s="21"/>
      <c r="L3" s="92"/>
      <c r="M3" s="22"/>
      <c r="N3" s="22"/>
      <c r="O3" s="22"/>
      <c r="P3" s="22"/>
      <c r="Q3" s="20"/>
      <c r="R3" s="20"/>
      <c r="S3" s="18"/>
      <c r="T3" s="18"/>
      <c r="U3" s="18"/>
      <c r="V3" s="18"/>
      <c r="W3" s="23"/>
      <c r="X3" s="23"/>
      <c r="Y3" s="23"/>
    </row>
    <row r="4" spans="1:25" s="24" customFormat="1">
      <c r="A4" s="26"/>
      <c r="B4" s="18"/>
      <c r="C4" s="18"/>
      <c r="D4" s="19"/>
      <c r="E4" s="18"/>
      <c r="F4" s="18"/>
      <c r="G4" s="18"/>
      <c r="H4" s="18"/>
      <c r="I4" s="20"/>
      <c r="J4" s="20"/>
      <c r="K4" s="21"/>
      <c r="L4" s="92"/>
      <c r="M4" s="22"/>
      <c r="N4" s="22"/>
      <c r="O4" s="22"/>
      <c r="P4" s="22"/>
      <c r="Q4" s="20"/>
      <c r="R4" s="20"/>
      <c r="S4" s="18"/>
      <c r="T4" s="18"/>
      <c r="U4" s="18"/>
      <c r="V4" s="18"/>
      <c r="W4" s="23"/>
      <c r="X4" s="23"/>
      <c r="Y4" s="23"/>
    </row>
    <row r="5" spans="1:25">
      <c r="A5" s="27"/>
      <c r="B5" s="10"/>
      <c r="C5" s="10"/>
      <c r="D5" s="11" t="str">
        <f>'[1]План закупок'!$E$16</f>
        <v>Общие сведения</v>
      </c>
      <c r="E5" s="10"/>
      <c r="F5" s="10"/>
      <c r="G5" s="10"/>
      <c r="H5" s="10"/>
      <c r="I5" s="12"/>
      <c r="J5" s="12"/>
      <c r="K5" s="28"/>
      <c r="L5" s="91"/>
      <c r="M5" s="13"/>
      <c r="N5" s="13"/>
      <c r="O5" s="13"/>
      <c r="P5" s="13"/>
      <c r="Q5" s="12"/>
      <c r="R5" s="12"/>
      <c r="S5" s="10"/>
      <c r="T5" s="10"/>
      <c r="U5" s="10"/>
      <c r="V5" s="10"/>
    </row>
    <row r="6" spans="1:25" ht="81" customHeight="1">
      <c r="A6" s="107" t="s">
        <v>0</v>
      </c>
      <c r="B6" s="107"/>
      <c r="C6" s="107"/>
      <c r="D6" s="107" t="s">
        <v>482</v>
      </c>
      <c r="E6" s="107"/>
      <c r="F6" s="86" t="s">
        <v>483</v>
      </c>
      <c r="G6" s="10"/>
      <c r="H6" s="29"/>
      <c r="I6" s="12"/>
      <c r="J6" s="30"/>
      <c r="K6" s="12"/>
      <c r="L6" s="91"/>
      <c r="M6" s="13"/>
      <c r="N6" s="13"/>
      <c r="O6" s="13"/>
      <c r="P6" s="13"/>
      <c r="Q6" s="31"/>
      <c r="R6" s="31"/>
      <c r="S6" s="10"/>
      <c r="T6" s="10"/>
      <c r="U6" s="10"/>
      <c r="V6" s="10"/>
    </row>
    <row r="7" spans="1:25" s="34" customFormat="1">
      <c r="A7" s="114">
        <v>1</v>
      </c>
      <c r="B7" s="114"/>
      <c r="C7" s="114"/>
      <c r="D7" s="118">
        <v>2</v>
      </c>
      <c r="E7" s="119"/>
      <c r="F7" s="86">
        <v>3</v>
      </c>
      <c r="G7" s="10"/>
      <c r="H7" s="29"/>
      <c r="I7" s="12"/>
      <c r="J7" s="30"/>
      <c r="K7" s="12"/>
      <c r="L7" s="93"/>
      <c r="M7" s="32"/>
      <c r="N7" s="32"/>
      <c r="O7" s="32"/>
      <c r="P7" s="32"/>
      <c r="Q7" s="31"/>
      <c r="R7" s="31"/>
      <c r="S7" s="12"/>
      <c r="T7" s="12"/>
      <c r="U7" s="12"/>
      <c r="V7" s="12"/>
      <c r="W7" s="33"/>
      <c r="X7" s="33"/>
      <c r="Y7" s="33"/>
    </row>
    <row r="8" spans="1:25" s="35" customFormat="1" ht="88.5" customHeight="1">
      <c r="A8" s="115">
        <v>70540007641</v>
      </c>
      <c r="B8" s="115"/>
      <c r="C8" s="115"/>
      <c r="D8" s="116" t="s">
        <v>1</v>
      </c>
      <c r="E8" s="117"/>
      <c r="F8" s="87">
        <v>2020</v>
      </c>
      <c r="G8" s="12"/>
      <c r="H8" s="28"/>
      <c r="I8" s="12"/>
      <c r="J8" s="30"/>
      <c r="K8" s="12"/>
      <c r="L8" s="93"/>
      <c r="M8" s="32"/>
      <c r="N8" s="32"/>
      <c r="O8" s="32"/>
      <c r="P8" s="32"/>
      <c r="Q8" s="31"/>
      <c r="R8" s="31"/>
      <c r="S8" s="12"/>
      <c r="T8" s="12"/>
      <c r="U8" s="12"/>
      <c r="V8" s="12"/>
      <c r="W8" s="33"/>
      <c r="X8" s="33"/>
      <c r="Y8" s="33"/>
    </row>
    <row r="9" spans="1:25" ht="81" customHeight="1">
      <c r="A9" s="27"/>
      <c r="B9" s="10"/>
      <c r="C9" s="10"/>
      <c r="D9" s="36"/>
      <c r="E9" s="37"/>
      <c r="F9" s="37"/>
      <c r="G9" s="37"/>
      <c r="H9" s="37"/>
      <c r="I9" s="31"/>
      <c r="J9" s="31"/>
      <c r="K9" s="30"/>
      <c r="L9" s="94"/>
      <c r="M9" s="121"/>
      <c r="N9" s="121"/>
      <c r="O9" s="121"/>
      <c r="P9" s="38"/>
      <c r="Q9" s="12"/>
      <c r="R9" s="12"/>
      <c r="S9" s="37"/>
      <c r="T9" s="37"/>
      <c r="U9" s="37"/>
      <c r="V9" s="37"/>
    </row>
    <row r="10" spans="1:25" s="24" customFormat="1">
      <c r="A10" s="17"/>
      <c r="B10" s="39"/>
      <c r="C10" s="39"/>
      <c r="D10" s="40"/>
      <c r="E10" s="39"/>
      <c r="F10" s="39"/>
      <c r="G10" s="39"/>
      <c r="H10" s="39"/>
      <c r="I10" s="41"/>
      <c r="J10" s="42"/>
      <c r="K10" s="43"/>
      <c r="L10" s="95"/>
      <c r="M10" s="44" t="s">
        <v>584</v>
      </c>
      <c r="N10" s="44"/>
      <c r="O10" s="44"/>
      <c r="P10" s="44"/>
      <c r="Q10" s="20"/>
      <c r="R10" s="20"/>
      <c r="S10" s="39"/>
      <c r="T10" s="39"/>
      <c r="U10" s="39"/>
      <c r="V10" s="39"/>
      <c r="W10" s="23"/>
      <c r="X10" s="23"/>
      <c r="Y10" s="23"/>
    </row>
    <row r="11" spans="1:25">
      <c r="D11" s="46"/>
    </row>
    <row r="12" spans="1:25" s="35" customFormat="1" ht="21" customHeight="1">
      <c r="A12" s="108" t="s">
        <v>484</v>
      </c>
      <c r="B12" s="107" t="s">
        <v>2</v>
      </c>
      <c r="C12" s="107" t="s">
        <v>3</v>
      </c>
      <c r="D12" s="109" t="s">
        <v>485</v>
      </c>
      <c r="E12" s="107" t="s">
        <v>486</v>
      </c>
      <c r="F12" s="107" t="s">
        <v>487</v>
      </c>
      <c r="G12" s="107" t="s">
        <v>488</v>
      </c>
      <c r="H12" s="107" t="s">
        <v>4</v>
      </c>
      <c r="I12" s="107" t="s">
        <v>489</v>
      </c>
      <c r="J12" s="107" t="s">
        <v>490</v>
      </c>
      <c r="K12" s="110" t="s">
        <v>491</v>
      </c>
      <c r="L12" s="111" t="s">
        <v>492</v>
      </c>
      <c r="M12" s="112" t="s">
        <v>493</v>
      </c>
      <c r="N12" s="105" t="s">
        <v>494</v>
      </c>
      <c r="O12" s="105" t="s">
        <v>495</v>
      </c>
      <c r="P12" s="105" t="s">
        <v>496</v>
      </c>
      <c r="Q12" s="105" t="s">
        <v>497</v>
      </c>
      <c r="R12" s="105" t="s">
        <v>498</v>
      </c>
      <c r="S12" s="105" t="s">
        <v>499</v>
      </c>
      <c r="T12" s="105" t="s">
        <v>500</v>
      </c>
      <c r="U12" s="105" t="s">
        <v>501</v>
      </c>
      <c r="V12" s="105" t="s">
        <v>502</v>
      </c>
      <c r="W12" s="105" t="s">
        <v>503</v>
      </c>
      <c r="X12" s="105" t="s">
        <v>504</v>
      </c>
      <c r="Y12" s="103" t="s">
        <v>5</v>
      </c>
    </row>
    <row r="13" spans="1:25" s="35" customFormat="1" ht="138.75" customHeight="1">
      <c r="A13" s="108"/>
      <c r="B13" s="107"/>
      <c r="C13" s="107"/>
      <c r="D13" s="109"/>
      <c r="E13" s="107"/>
      <c r="F13" s="107"/>
      <c r="G13" s="107"/>
      <c r="H13" s="107"/>
      <c r="I13" s="107"/>
      <c r="J13" s="107"/>
      <c r="K13" s="110"/>
      <c r="L13" s="111"/>
      <c r="M13" s="112"/>
      <c r="N13" s="106"/>
      <c r="O13" s="106"/>
      <c r="P13" s="106"/>
      <c r="Q13" s="106"/>
      <c r="R13" s="106"/>
      <c r="S13" s="106"/>
      <c r="T13" s="106"/>
      <c r="U13" s="106"/>
      <c r="V13" s="106"/>
      <c r="W13" s="106"/>
      <c r="X13" s="106"/>
      <c r="Y13" s="104"/>
    </row>
    <row r="14" spans="1:25">
      <c r="A14" s="48">
        <v>1</v>
      </c>
      <c r="B14" s="85">
        <v>2</v>
      </c>
      <c r="C14" s="85">
        <v>3</v>
      </c>
      <c r="D14" s="48">
        <v>4</v>
      </c>
      <c r="E14" s="88">
        <v>5</v>
      </c>
      <c r="F14" s="88">
        <v>6</v>
      </c>
      <c r="G14" s="48">
        <v>7</v>
      </c>
      <c r="H14" s="88">
        <v>8</v>
      </c>
      <c r="I14" s="88">
        <v>9</v>
      </c>
      <c r="J14" s="48">
        <v>10</v>
      </c>
      <c r="K14" s="88">
        <v>11</v>
      </c>
      <c r="L14" s="49">
        <v>12</v>
      </c>
      <c r="M14" s="48">
        <v>13</v>
      </c>
      <c r="N14" s="88">
        <v>14</v>
      </c>
      <c r="O14" s="88">
        <v>15</v>
      </c>
      <c r="P14" s="48">
        <v>16</v>
      </c>
      <c r="Q14" s="88">
        <v>17</v>
      </c>
      <c r="R14" s="88">
        <v>18</v>
      </c>
      <c r="S14" s="48">
        <v>19</v>
      </c>
      <c r="T14" s="88">
        <v>20</v>
      </c>
      <c r="U14" s="88">
        <v>21</v>
      </c>
      <c r="V14" s="48">
        <v>22</v>
      </c>
      <c r="W14" s="88">
        <v>23</v>
      </c>
      <c r="X14" s="88">
        <v>24</v>
      </c>
      <c r="Y14" s="48">
        <v>25</v>
      </c>
    </row>
    <row r="15" spans="1:25" ht="29.25" customHeight="1">
      <c r="A15" s="102" t="s">
        <v>6</v>
      </c>
      <c r="B15" s="102"/>
      <c r="C15" s="102"/>
      <c r="D15" s="102"/>
      <c r="E15" s="102"/>
      <c r="F15" s="102"/>
      <c r="G15" s="102"/>
      <c r="H15" s="102"/>
      <c r="I15" s="102"/>
      <c r="J15" s="102"/>
      <c r="K15" s="102"/>
      <c r="L15" s="102"/>
      <c r="M15" s="102"/>
      <c r="N15" s="102"/>
      <c r="O15" s="102"/>
      <c r="P15" s="102"/>
      <c r="Q15" s="102"/>
      <c r="R15" s="102"/>
      <c r="S15" s="102"/>
      <c r="T15" s="102"/>
      <c r="U15" s="102"/>
      <c r="V15" s="102"/>
      <c r="W15" s="102"/>
      <c r="X15" s="102"/>
      <c r="Y15" s="102"/>
    </row>
    <row r="16" spans="1:25" s="35" customFormat="1" ht="108" customHeight="1">
      <c r="A16" s="1">
        <v>1</v>
      </c>
      <c r="B16" s="2" t="s">
        <v>7</v>
      </c>
      <c r="C16" s="3" t="s">
        <v>8</v>
      </c>
      <c r="D16" s="1" t="s">
        <v>9</v>
      </c>
      <c r="E16" s="3" t="s">
        <v>10</v>
      </c>
      <c r="F16" s="4" t="s">
        <v>11</v>
      </c>
      <c r="G16" s="5" t="s">
        <v>12</v>
      </c>
      <c r="H16" s="6" t="s">
        <v>13</v>
      </c>
      <c r="I16" s="84" t="s">
        <v>14</v>
      </c>
      <c r="J16" s="3" t="s">
        <v>15</v>
      </c>
      <c r="K16" s="3">
        <v>300</v>
      </c>
      <c r="L16" s="67">
        <v>1072</v>
      </c>
      <c r="M16" s="7">
        <v>321600</v>
      </c>
      <c r="N16" s="7"/>
      <c r="O16" s="7"/>
      <c r="P16" s="7"/>
      <c r="Q16" s="3" t="s">
        <v>583</v>
      </c>
      <c r="R16" s="3" t="s">
        <v>513</v>
      </c>
      <c r="S16" s="8" t="s">
        <v>17</v>
      </c>
      <c r="T16" s="6" t="s">
        <v>18</v>
      </c>
      <c r="U16" s="6" t="s">
        <v>506</v>
      </c>
      <c r="V16" s="6" t="s">
        <v>505</v>
      </c>
      <c r="W16" s="3" t="s">
        <v>19</v>
      </c>
      <c r="X16" s="3" t="s">
        <v>516</v>
      </c>
      <c r="Y16" s="3" t="s">
        <v>20</v>
      </c>
    </row>
    <row r="17" spans="1:27" s="52" customFormat="1" ht="105.75" customHeight="1">
      <c r="A17" s="1">
        <v>2</v>
      </c>
      <c r="B17" s="2" t="s">
        <v>7</v>
      </c>
      <c r="C17" s="50" t="s">
        <v>8</v>
      </c>
      <c r="D17" s="1" t="s">
        <v>21</v>
      </c>
      <c r="E17" s="50" t="s">
        <v>22</v>
      </c>
      <c r="F17" s="50" t="s">
        <v>23</v>
      </c>
      <c r="G17" s="50" t="s">
        <v>24</v>
      </c>
      <c r="H17" s="50" t="s">
        <v>25</v>
      </c>
      <c r="I17" s="8" t="s">
        <v>14</v>
      </c>
      <c r="J17" s="50" t="s">
        <v>26</v>
      </c>
      <c r="K17" s="51">
        <v>100</v>
      </c>
      <c r="L17" s="67">
        <v>446</v>
      </c>
      <c r="M17" s="7">
        <v>44600</v>
      </c>
      <c r="N17" s="7"/>
      <c r="O17" s="7"/>
      <c r="P17" s="7"/>
      <c r="Q17" s="3" t="s">
        <v>351</v>
      </c>
      <c r="R17" s="3" t="s">
        <v>513</v>
      </c>
      <c r="S17" s="8" t="s">
        <v>17</v>
      </c>
      <c r="T17" s="6" t="s">
        <v>18</v>
      </c>
      <c r="U17" s="6" t="s">
        <v>506</v>
      </c>
      <c r="V17" s="6" t="s">
        <v>505</v>
      </c>
      <c r="W17" s="50" t="s">
        <v>19</v>
      </c>
      <c r="X17" s="3" t="s">
        <v>516</v>
      </c>
      <c r="Y17" s="50" t="s">
        <v>20</v>
      </c>
      <c r="Z17" s="35"/>
      <c r="AA17" s="35"/>
    </row>
    <row r="18" spans="1:27" s="52" customFormat="1" ht="118.5" customHeight="1">
      <c r="A18" s="1">
        <v>3</v>
      </c>
      <c r="B18" s="2" t="s">
        <v>7</v>
      </c>
      <c r="C18" s="50" t="s">
        <v>8</v>
      </c>
      <c r="D18" s="1" t="s">
        <v>27</v>
      </c>
      <c r="E18" s="50" t="s">
        <v>28</v>
      </c>
      <c r="F18" s="50" t="s">
        <v>29</v>
      </c>
      <c r="G18" s="50" t="s">
        <v>30</v>
      </c>
      <c r="H18" s="50" t="s">
        <v>31</v>
      </c>
      <c r="I18" s="8" t="s">
        <v>14</v>
      </c>
      <c r="J18" s="50" t="s">
        <v>26</v>
      </c>
      <c r="K18" s="51">
        <v>100</v>
      </c>
      <c r="L18" s="67">
        <v>205</v>
      </c>
      <c r="M18" s="7">
        <v>20500</v>
      </c>
      <c r="N18" s="7"/>
      <c r="O18" s="7"/>
      <c r="P18" s="7"/>
      <c r="Q18" s="3" t="s">
        <v>351</v>
      </c>
      <c r="R18" s="3" t="s">
        <v>513</v>
      </c>
      <c r="S18" s="8" t="s">
        <v>17</v>
      </c>
      <c r="T18" s="6" t="s">
        <v>18</v>
      </c>
      <c r="U18" s="6" t="s">
        <v>506</v>
      </c>
      <c r="V18" s="6" t="s">
        <v>505</v>
      </c>
      <c r="W18" s="50" t="s">
        <v>19</v>
      </c>
      <c r="X18" s="3" t="s">
        <v>516</v>
      </c>
      <c r="Y18" s="50" t="s">
        <v>20</v>
      </c>
      <c r="Z18" s="35"/>
      <c r="AA18" s="35"/>
    </row>
    <row r="19" spans="1:27" s="52" customFormat="1" ht="113.25" customHeight="1">
      <c r="A19" s="1">
        <v>4</v>
      </c>
      <c r="B19" s="2" t="s">
        <v>7</v>
      </c>
      <c r="C19" s="50" t="s">
        <v>8</v>
      </c>
      <c r="D19" s="1" t="s">
        <v>33</v>
      </c>
      <c r="E19" s="50" t="s">
        <v>34</v>
      </c>
      <c r="F19" s="50" t="s">
        <v>35</v>
      </c>
      <c r="G19" s="50" t="s">
        <v>36</v>
      </c>
      <c r="H19" s="50" t="s">
        <v>37</v>
      </c>
      <c r="I19" s="8" t="s">
        <v>14</v>
      </c>
      <c r="J19" s="50" t="s">
        <v>26</v>
      </c>
      <c r="K19" s="51">
        <v>30</v>
      </c>
      <c r="L19" s="67">
        <v>714</v>
      </c>
      <c r="M19" s="7">
        <v>21420</v>
      </c>
      <c r="N19" s="7"/>
      <c r="O19" s="7"/>
      <c r="P19" s="7"/>
      <c r="Q19" s="3" t="s">
        <v>351</v>
      </c>
      <c r="R19" s="3" t="s">
        <v>513</v>
      </c>
      <c r="S19" s="8" t="s">
        <v>17</v>
      </c>
      <c r="T19" s="6" t="s">
        <v>18</v>
      </c>
      <c r="U19" s="6" t="s">
        <v>506</v>
      </c>
      <c r="V19" s="6" t="s">
        <v>505</v>
      </c>
      <c r="W19" s="50" t="s">
        <v>19</v>
      </c>
      <c r="X19" s="3" t="s">
        <v>516</v>
      </c>
      <c r="Y19" s="50" t="s">
        <v>20</v>
      </c>
      <c r="Z19" s="35"/>
      <c r="AA19" s="35"/>
    </row>
    <row r="20" spans="1:27" s="53" customFormat="1" ht="107.25" customHeight="1">
      <c r="A20" s="1">
        <v>5</v>
      </c>
      <c r="B20" s="2" t="s">
        <v>7</v>
      </c>
      <c r="C20" s="50" t="s">
        <v>8</v>
      </c>
      <c r="D20" s="1" t="s">
        <v>38</v>
      </c>
      <c r="E20" s="50" t="s">
        <v>39</v>
      </c>
      <c r="F20" s="50" t="s">
        <v>40</v>
      </c>
      <c r="G20" s="50" t="s">
        <v>41</v>
      </c>
      <c r="H20" s="50" t="s">
        <v>42</v>
      </c>
      <c r="I20" s="8" t="s">
        <v>14</v>
      </c>
      <c r="J20" s="50" t="s">
        <v>26</v>
      </c>
      <c r="K20" s="51">
        <v>100</v>
      </c>
      <c r="L20" s="67">
        <v>446</v>
      </c>
      <c r="M20" s="7">
        <v>44600</v>
      </c>
      <c r="N20" s="7"/>
      <c r="O20" s="7"/>
      <c r="P20" s="7"/>
      <c r="Q20" s="3" t="s">
        <v>583</v>
      </c>
      <c r="R20" s="3" t="s">
        <v>513</v>
      </c>
      <c r="S20" s="8" t="s">
        <v>17</v>
      </c>
      <c r="T20" s="6" t="s">
        <v>18</v>
      </c>
      <c r="U20" s="6" t="s">
        <v>506</v>
      </c>
      <c r="V20" s="6" t="s">
        <v>505</v>
      </c>
      <c r="W20" s="50" t="s">
        <v>19</v>
      </c>
      <c r="X20" s="3" t="s">
        <v>516</v>
      </c>
      <c r="Y20" s="50" t="s">
        <v>20</v>
      </c>
      <c r="Z20" s="35"/>
      <c r="AA20" s="35"/>
    </row>
    <row r="21" spans="1:27" s="52" customFormat="1" ht="105.75" customHeight="1">
      <c r="A21" s="1">
        <v>6</v>
      </c>
      <c r="B21" s="2" t="s">
        <v>7</v>
      </c>
      <c r="C21" s="50" t="s">
        <v>8</v>
      </c>
      <c r="D21" s="1" t="s">
        <v>38</v>
      </c>
      <c r="E21" s="50" t="s">
        <v>39</v>
      </c>
      <c r="F21" s="50" t="s">
        <v>40</v>
      </c>
      <c r="G21" s="50" t="s">
        <v>43</v>
      </c>
      <c r="H21" s="50" t="s">
        <v>44</v>
      </c>
      <c r="I21" s="8" t="s">
        <v>14</v>
      </c>
      <c r="J21" s="50" t="s">
        <v>26</v>
      </c>
      <c r="K21" s="51">
        <v>100</v>
      </c>
      <c r="L21" s="67">
        <v>366</v>
      </c>
      <c r="M21" s="7">
        <v>36600</v>
      </c>
      <c r="N21" s="7"/>
      <c r="O21" s="7"/>
      <c r="P21" s="7"/>
      <c r="Q21" s="3" t="s">
        <v>351</v>
      </c>
      <c r="R21" s="3" t="s">
        <v>513</v>
      </c>
      <c r="S21" s="8" t="s">
        <v>17</v>
      </c>
      <c r="T21" s="6" t="s">
        <v>18</v>
      </c>
      <c r="U21" s="6" t="s">
        <v>506</v>
      </c>
      <c r="V21" s="6" t="s">
        <v>505</v>
      </c>
      <c r="W21" s="50" t="s">
        <v>19</v>
      </c>
      <c r="X21" s="3" t="s">
        <v>516</v>
      </c>
      <c r="Y21" s="50" t="s">
        <v>20</v>
      </c>
      <c r="Z21" s="35"/>
      <c r="AA21" s="35"/>
    </row>
    <row r="22" spans="1:27" s="52" customFormat="1" ht="107.25" customHeight="1">
      <c r="A22" s="1">
        <v>7</v>
      </c>
      <c r="B22" s="2" t="s">
        <v>7</v>
      </c>
      <c r="C22" s="50" t="s">
        <v>8</v>
      </c>
      <c r="D22" s="1" t="s">
        <v>45</v>
      </c>
      <c r="E22" s="50" t="s">
        <v>46</v>
      </c>
      <c r="F22" s="50" t="s">
        <v>47</v>
      </c>
      <c r="G22" s="50" t="s">
        <v>48</v>
      </c>
      <c r="H22" s="50" t="s">
        <v>49</v>
      </c>
      <c r="I22" s="8" t="s">
        <v>14</v>
      </c>
      <c r="J22" s="50" t="s">
        <v>26</v>
      </c>
      <c r="K22" s="51">
        <v>100</v>
      </c>
      <c r="L22" s="67">
        <v>35</v>
      </c>
      <c r="M22" s="7">
        <f t="shared" ref="M22:M28" si="0">K22*L22</f>
        <v>3500</v>
      </c>
      <c r="N22" s="7"/>
      <c r="O22" s="7"/>
      <c r="P22" s="7"/>
      <c r="Q22" s="3" t="s">
        <v>351</v>
      </c>
      <c r="R22" s="3" t="s">
        <v>513</v>
      </c>
      <c r="S22" s="8" t="s">
        <v>17</v>
      </c>
      <c r="T22" s="6" t="s">
        <v>18</v>
      </c>
      <c r="U22" s="6" t="s">
        <v>506</v>
      </c>
      <c r="V22" s="6" t="s">
        <v>505</v>
      </c>
      <c r="W22" s="50">
        <v>0</v>
      </c>
      <c r="X22" s="3" t="s">
        <v>516</v>
      </c>
      <c r="Y22" s="50" t="s">
        <v>20</v>
      </c>
      <c r="Z22" s="35"/>
      <c r="AA22" s="35"/>
    </row>
    <row r="23" spans="1:27" s="52" customFormat="1" ht="105.75" customHeight="1">
      <c r="A23" s="1">
        <v>8</v>
      </c>
      <c r="B23" s="2" t="s">
        <v>7</v>
      </c>
      <c r="C23" s="50" t="s">
        <v>8</v>
      </c>
      <c r="D23" s="1" t="s">
        <v>45</v>
      </c>
      <c r="E23" s="50" t="s">
        <v>46</v>
      </c>
      <c r="F23" s="50" t="s">
        <v>47</v>
      </c>
      <c r="G23" s="50" t="s">
        <v>50</v>
      </c>
      <c r="H23" s="50" t="s">
        <v>51</v>
      </c>
      <c r="I23" s="8" t="s">
        <v>14</v>
      </c>
      <c r="J23" s="50" t="s">
        <v>26</v>
      </c>
      <c r="K23" s="51">
        <v>100</v>
      </c>
      <c r="L23" s="67">
        <v>35</v>
      </c>
      <c r="M23" s="7">
        <f t="shared" si="0"/>
        <v>3500</v>
      </c>
      <c r="N23" s="7"/>
      <c r="O23" s="7"/>
      <c r="P23" s="7"/>
      <c r="Q23" s="3" t="s">
        <v>351</v>
      </c>
      <c r="R23" s="3" t="s">
        <v>513</v>
      </c>
      <c r="S23" s="8" t="s">
        <v>17</v>
      </c>
      <c r="T23" s="6" t="s">
        <v>18</v>
      </c>
      <c r="U23" s="6" t="s">
        <v>506</v>
      </c>
      <c r="V23" s="6" t="s">
        <v>505</v>
      </c>
      <c r="W23" s="50">
        <v>0</v>
      </c>
      <c r="X23" s="3" t="s">
        <v>516</v>
      </c>
      <c r="Y23" s="50" t="s">
        <v>20</v>
      </c>
      <c r="Z23" s="35"/>
      <c r="AA23" s="35"/>
    </row>
    <row r="24" spans="1:27" s="52" customFormat="1" ht="115.5" customHeight="1">
      <c r="A24" s="1">
        <v>9</v>
      </c>
      <c r="B24" s="2" t="s">
        <v>7</v>
      </c>
      <c r="C24" s="50" t="s">
        <v>8</v>
      </c>
      <c r="D24" s="1" t="s">
        <v>45</v>
      </c>
      <c r="E24" s="50" t="s">
        <v>46</v>
      </c>
      <c r="F24" s="50" t="s">
        <v>47</v>
      </c>
      <c r="G24" s="50" t="s">
        <v>52</v>
      </c>
      <c r="H24" s="50" t="s">
        <v>53</v>
      </c>
      <c r="I24" s="8" t="s">
        <v>14</v>
      </c>
      <c r="J24" s="50" t="s">
        <v>26</v>
      </c>
      <c r="K24" s="51">
        <v>100</v>
      </c>
      <c r="L24" s="67">
        <v>35</v>
      </c>
      <c r="M24" s="7">
        <f t="shared" si="0"/>
        <v>3500</v>
      </c>
      <c r="N24" s="7"/>
      <c r="O24" s="7"/>
      <c r="P24" s="7"/>
      <c r="Q24" s="3" t="s">
        <v>351</v>
      </c>
      <c r="R24" s="3" t="s">
        <v>513</v>
      </c>
      <c r="S24" s="8" t="s">
        <v>17</v>
      </c>
      <c r="T24" s="6" t="s">
        <v>18</v>
      </c>
      <c r="U24" s="6" t="s">
        <v>506</v>
      </c>
      <c r="V24" s="6" t="s">
        <v>505</v>
      </c>
      <c r="W24" s="50">
        <v>0</v>
      </c>
      <c r="X24" s="3" t="s">
        <v>516</v>
      </c>
      <c r="Y24" s="50" t="s">
        <v>20</v>
      </c>
      <c r="Z24" s="35"/>
      <c r="AA24" s="35"/>
    </row>
    <row r="25" spans="1:27" s="52" customFormat="1" ht="109.5" customHeight="1">
      <c r="A25" s="1">
        <v>10</v>
      </c>
      <c r="B25" s="2" t="s">
        <v>7</v>
      </c>
      <c r="C25" s="50" t="s">
        <v>8</v>
      </c>
      <c r="D25" s="1" t="s">
        <v>54</v>
      </c>
      <c r="E25" s="50" t="s">
        <v>55</v>
      </c>
      <c r="F25" s="50" t="s">
        <v>56</v>
      </c>
      <c r="G25" s="50" t="s">
        <v>57</v>
      </c>
      <c r="H25" s="50" t="s">
        <v>58</v>
      </c>
      <c r="I25" s="8" t="s">
        <v>14</v>
      </c>
      <c r="J25" s="50" t="s">
        <v>15</v>
      </c>
      <c r="K25" s="51">
        <v>20</v>
      </c>
      <c r="L25" s="67">
        <v>241</v>
      </c>
      <c r="M25" s="7">
        <f t="shared" si="0"/>
        <v>4820</v>
      </c>
      <c r="N25" s="7"/>
      <c r="O25" s="7"/>
      <c r="P25" s="7"/>
      <c r="Q25" s="3" t="s">
        <v>351</v>
      </c>
      <c r="R25" s="3" t="s">
        <v>513</v>
      </c>
      <c r="S25" s="8" t="s">
        <v>17</v>
      </c>
      <c r="T25" s="6" t="s">
        <v>18</v>
      </c>
      <c r="U25" s="6" t="s">
        <v>506</v>
      </c>
      <c r="V25" s="6" t="s">
        <v>505</v>
      </c>
      <c r="W25" s="50">
        <v>0</v>
      </c>
      <c r="X25" s="3" t="s">
        <v>516</v>
      </c>
      <c r="Y25" s="50" t="s">
        <v>20</v>
      </c>
      <c r="Z25" s="35"/>
      <c r="AA25" s="35"/>
    </row>
    <row r="26" spans="1:27" s="52" customFormat="1" ht="105.75" customHeight="1">
      <c r="A26" s="1">
        <v>11</v>
      </c>
      <c r="B26" s="2" t="s">
        <v>7</v>
      </c>
      <c r="C26" s="50" t="s">
        <v>8</v>
      </c>
      <c r="D26" s="1" t="s">
        <v>59</v>
      </c>
      <c r="E26" s="50" t="s">
        <v>60</v>
      </c>
      <c r="F26" s="50" t="s">
        <v>61</v>
      </c>
      <c r="G26" s="50" t="s">
        <v>62</v>
      </c>
      <c r="H26" s="50" t="s">
        <v>63</v>
      </c>
      <c r="I26" s="8" t="s">
        <v>14</v>
      </c>
      <c r="J26" s="50" t="s">
        <v>26</v>
      </c>
      <c r="K26" s="51">
        <v>10</v>
      </c>
      <c r="L26" s="67">
        <v>250</v>
      </c>
      <c r="M26" s="7">
        <f t="shared" si="0"/>
        <v>2500</v>
      </c>
      <c r="N26" s="7"/>
      <c r="O26" s="7"/>
      <c r="P26" s="7"/>
      <c r="Q26" s="3" t="s">
        <v>351</v>
      </c>
      <c r="R26" s="3" t="s">
        <v>513</v>
      </c>
      <c r="S26" s="8" t="s">
        <v>17</v>
      </c>
      <c r="T26" s="6" t="s">
        <v>18</v>
      </c>
      <c r="U26" s="6" t="s">
        <v>506</v>
      </c>
      <c r="V26" s="6" t="s">
        <v>505</v>
      </c>
      <c r="W26" s="50">
        <v>0</v>
      </c>
      <c r="X26" s="3" t="s">
        <v>516</v>
      </c>
      <c r="Y26" s="50" t="s">
        <v>20</v>
      </c>
      <c r="Z26" s="35"/>
      <c r="AA26" s="35"/>
    </row>
    <row r="27" spans="1:27" s="52" customFormat="1" ht="105.75" customHeight="1">
      <c r="A27" s="1">
        <v>12</v>
      </c>
      <c r="B27" s="2" t="s">
        <v>7</v>
      </c>
      <c r="C27" s="50" t="s">
        <v>8</v>
      </c>
      <c r="D27" s="1" t="s">
        <v>64</v>
      </c>
      <c r="E27" s="1" t="s">
        <v>65</v>
      </c>
      <c r="F27" s="1" t="s">
        <v>66</v>
      </c>
      <c r="G27" s="50" t="s">
        <v>67</v>
      </c>
      <c r="H27" s="50" t="s">
        <v>68</v>
      </c>
      <c r="I27" s="8" t="s">
        <v>14</v>
      </c>
      <c r="J27" s="50" t="s">
        <v>26</v>
      </c>
      <c r="K27" s="51">
        <v>0</v>
      </c>
      <c r="L27" s="67">
        <v>0</v>
      </c>
      <c r="M27" s="7">
        <f t="shared" si="0"/>
        <v>0</v>
      </c>
      <c r="N27" s="7"/>
      <c r="O27" s="7"/>
      <c r="P27" s="7"/>
      <c r="Q27" s="3" t="s">
        <v>280</v>
      </c>
      <c r="R27" s="3" t="s">
        <v>513</v>
      </c>
      <c r="S27" s="8" t="s">
        <v>17</v>
      </c>
      <c r="T27" s="6" t="s">
        <v>18</v>
      </c>
      <c r="U27" s="6" t="s">
        <v>506</v>
      </c>
      <c r="V27" s="6" t="s">
        <v>505</v>
      </c>
      <c r="W27" s="50">
        <v>0</v>
      </c>
      <c r="X27" s="3" t="s">
        <v>516</v>
      </c>
      <c r="Y27" s="50" t="s">
        <v>20</v>
      </c>
      <c r="Z27" s="35"/>
      <c r="AA27" s="35"/>
    </row>
    <row r="28" spans="1:27" s="52" customFormat="1" ht="115.5" customHeight="1">
      <c r="A28" s="1">
        <v>13</v>
      </c>
      <c r="B28" s="2" t="s">
        <v>7</v>
      </c>
      <c r="C28" s="50" t="s">
        <v>8</v>
      </c>
      <c r="D28" s="1" t="s">
        <v>69</v>
      </c>
      <c r="E28" s="50" t="s">
        <v>70</v>
      </c>
      <c r="F28" s="50" t="s">
        <v>71</v>
      </c>
      <c r="G28" s="50" t="s">
        <v>72</v>
      </c>
      <c r="H28" s="50" t="s">
        <v>73</v>
      </c>
      <c r="I28" s="50" t="s">
        <v>14</v>
      </c>
      <c r="J28" s="50" t="s">
        <v>26</v>
      </c>
      <c r="K28" s="51">
        <v>0</v>
      </c>
      <c r="L28" s="67">
        <v>0</v>
      </c>
      <c r="M28" s="7">
        <f t="shared" si="0"/>
        <v>0</v>
      </c>
      <c r="N28" s="7"/>
      <c r="O28" s="7"/>
      <c r="P28" s="7"/>
      <c r="Q28" s="3" t="s">
        <v>280</v>
      </c>
      <c r="R28" s="3" t="s">
        <v>513</v>
      </c>
      <c r="S28" s="8" t="s">
        <v>17</v>
      </c>
      <c r="T28" s="6" t="s">
        <v>18</v>
      </c>
      <c r="U28" s="6" t="s">
        <v>506</v>
      </c>
      <c r="V28" s="6" t="s">
        <v>505</v>
      </c>
      <c r="W28" s="50">
        <v>0</v>
      </c>
      <c r="X28" s="3" t="s">
        <v>516</v>
      </c>
      <c r="Y28" s="50" t="s">
        <v>20</v>
      </c>
      <c r="Z28" s="35"/>
      <c r="AA28" s="35"/>
    </row>
    <row r="29" spans="1:27" s="52" customFormat="1" ht="126" customHeight="1">
      <c r="A29" s="1">
        <v>14</v>
      </c>
      <c r="B29" s="2" t="s">
        <v>7</v>
      </c>
      <c r="C29" s="50" t="s">
        <v>8</v>
      </c>
      <c r="D29" s="54" t="s">
        <v>74</v>
      </c>
      <c r="E29" s="55" t="s">
        <v>75</v>
      </c>
      <c r="F29" s="55" t="s">
        <v>76</v>
      </c>
      <c r="G29" s="50" t="s">
        <v>77</v>
      </c>
      <c r="H29" s="55" t="s">
        <v>78</v>
      </c>
      <c r="I29" s="8" t="s">
        <v>14</v>
      </c>
      <c r="J29" s="50" t="s">
        <v>79</v>
      </c>
      <c r="K29" s="51">
        <v>100</v>
      </c>
      <c r="L29" s="67">
        <v>353</v>
      </c>
      <c r="M29" s="7">
        <v>35300</v>
      </c>
      <c r="N29" s="7"/>
      <c r="O29" s="7"/>
      <c r="P29" s="7"/>
      <c r="Q29" s="3" t="s">
        <v>351</v>
      </c>
      <c r="R29" s="3" t="s">
        <v>513</v>
      </c>
      <c r="S29" s="8" t="s">
        <v>17</v>
      </c>
      <c r="T29" s="6" t="s">
        <v>18</v>
      </c>
      <c r="U29" s="6" t="s">
        <v>506</v>
      </c>
      <c r="V29" s="6" t="s">
        <v>505</v>
      </c>
      <c r="W29" s="50" t="s">
        <v>19</v>
      </c>
      <c r="X29" s="3" t="s">
        <v>516</v>
      </c>
      <c r="Y29" s="50" t="s">
        <v>20</v>
      </c>
      <c r="Z29" s="35"/>
      <c r="AA29" s="35"/>
    </row>
    <row r="30" spans="1:27" s="52" customFormat="1" ht="113.25" customHeight="1">
      <c r="A30" s="1">
        <v>15</v>
      </c>
      <c r="B30" s="2" t="s">
        <v>7</v>
      </c>
      <c r="C30" s="50" t="s">
        <v>8</v>
      </c>
      <c r="D30" s="1" t="s">
        <v>80</v>
      </c>
      <c r="E30" s="50" t="s">
        <v>81</v>
      </c>
      <c r="F30" s="50" t="s">
        <v>82</v>
      </c>
      <c r="G30" s="50" t="s">
        <v>83</v>
      </c>
      <c r="H30" s="50" t="s">
        <v>84</v>
      </c>
      <c r="I30" s="8" t="s">
        <v>14</v>
      </c>
      <c r="J30" s="50" t="s">
        <v>85</v>
      </c>
      <c r="K30" s="51">
        <v>20</v>
      </c>
      <c r="L30" s="67">
        <v>1339</v>
      </c>
      <c r="M30" s="7">
        <v>26780</v>
      </c>
      <c r="N30" s="7"/>
      <c r="O30" s="7"/>
      <c r="P30" s="7"/>
      <c r="Q30" s="50" t="s">
        <v>351</v>
      </c>
      <c r="R30" s="3" t="s">
        <v>513</v>
      </c>
      <c r="S30" s="8" t="s">
        <v>17</v>
      </c>
      <c r="T30" s="6" t="s">
        <v>18</v>
      </c>
      <c r="U30" s="6" t="s">
        <v>506</v>
      </c>
      <c r="V30" s="6" t="s">
        <v>505</v>
      </c>
      <c r="W30" s="50" t="s">
        <v>19</v>
      </c>
      <c r="X30" s="3" t="s">
        <v>516</v>
      </c>
      <c r="Y30" s="50" t="s">
        <v>20</v>
      </c>
      <c r="Z30" s="35"/>
      <c r="AA30" s="35"/>
    </row>
    <row r="31" spans="1:27" s="52" customFormat="1" ht="120.75" customHeight="1">
      <c r="A31" s="1">
        <v>16</v>
      </c>
      <c r="B31" s="2" t="s">
        <v>7</v>
      </c>
      <c r="C31" s="50" t="s">
        <v>8</v>
      </c>
      <c r="D31" s="1" t="s">
        <v>87</v>
      </c>
      <c r="E31" s="50" t="s">
        <v>81</v>
      </c>
      <c r="F31" s="50" t="s">
        <v>88</v>
      </c>
      <c r="G31" s="50" t="s">
        <v>89</v>
      </c>
      <c r="H31" s="50" t="s">
        <v>90</v>
      </c>
      <c r="I31" s="8" t="s">
        <v>14</v>
      </c>
      <c r="J31" s="50" t="s">
        <v>85</v>
      </c>
      <c r="K31" s="51">
        <v>20</v>
      </c>
      <c r="L31" s="67">
        <v>1339</v>
      </c>
      <c r="M31" s="7">
        <v>26780</v>
      </c>
      <c r="N31" s="7"/>
      <c r="O31" s="7"/>
      <c r="P31" s="7"/>
      <c r="Q31" s="50" t="s">
        <v>351</v>
      </c>
      <c r="R31" s="3" t="s">
        <v>513</v>
      </c>
      <c r="S31" s="8" t="s">
        <v>17</v>
      </c>
      <c r="T31" s="6" t="s">
        <v>18</v>
      </c>
      <c r="U31" s="6" t="s">
        <v>506</v>
      </c>
      <c r="V31" s="6" t="s">
        <v>505</v>
      </c>
      <c r="W31" s="50" t="s">
        <v>19</v>
      </c>
      <c r="X31" s="3" t="s">
        <v>516</v>
      </c>
      <c r="Y31" s="50" t="s">
        <v>20</v>
      </c>
      <c r="Z31" s="35"/>
      <c r="AA31" s="35"/>
    </row>
    <row r="32" spans="1:27" s="52" customFormat="1" ht="117" customHeight="1">
      <c r="A32" s="1">
        <v>17</v>
      </c>
      <c r="B32" s="2" t="s">
        <v>7</v>
      </c>
      <c r="C32" s="50" t="s">
        <v>8</v>
      </c>
      <c r="D32" s="1" t="s">
        <v>91</v>
      </c>
      <c r="E32" s="50" t="s">
        <v>92</v>
      </c>
      <c r="F32" s="50" t="s">
        <v>11</v>
      </c>
      <c r="G32" s="50" t="s">
        <v>93</v>
      </c>
      <c r="H32" s="50" t="s">
        <v>94</v>
      </c>
      <c r="I32" s="8" t="s">
        <v>14</v>
      </c>
      <c r="J32" s="50" t="s">
        <v>85</v>
      </c>
      <c r="K32" s="51">
        <v>100</v>
      </c>
      <c r="L32" s="67">
        <v>65</v>
      </c>
      <c r="M32" s="7">
        <v>6500</v>
      </c>
      <c r="N32" s="7"/>
      <c r="O32" s="7"/>
      <c r="P32" s="7"/>
      <c r="Q32" s="3" t="s">
        <v>351</v>
      </c>
      <c r="R32" s="3" t="s">
        <v>513</v>
      </c>
      <c r="S32" s="8" t="s">
        <v>17</v>
      </c>
      <c r="T32" s="6" t="s">
        <v>18</v>
      </c>
      <c r="U32" s="6" t="s">
        <v>506</v>
      </c>
      <c r="V32" s="6" t="s">
        <v>505</v>
      </c>
      <c r="W32" s="50" t="s">
        <v>19</v>
      </c>
      <c r="X32" s="3" t="s">
        <v>516</v>
      </c>
      <c r="Y32" s="50" t="s">
        <v>20</v>
      </c>
      <c r="Z32" s="35"/>
      <c r="AA32" s="35"/>
    </row>
    <row r="33" spans="1:27" s="52" customFormat="1" ht="107.25" customHeight="1">
      <c r="A33" s="1">
        <v>18</v>
      </c>
      <c r="B33" s="2" t="s">
        <v>7</v>
      </c>
      <c r="C33" s="50" t="s">
        <v>8</v>
      </c>
      <c r="D33" s="1" t="s">
        <v>95</v>
      </c>
      <c r="E33" s="50" t="s">
        <v>96</v>
      </c>
      <c r="F33" s="50" t="s">
        <v>97</v>
      </c>
      <c r="G33" s="50" t="s">
        <v>98</v>
      </c>
      <c r="H33" s="50" t="s">
        <v>99</v>
      </c>
      <c r="I33" s="8" t="s">
        <v>14</v>
      </c>
      <c r="J33" s="50" t="s">
        <v>100</v>
      </c>
      <c r="K33" s="51">
        <v>300</v>
      </c>
      <c r="L33" s="67">
        <v>536</v>
      </c>
      <c r="M33" s="7">
        <v>160800</v>
      </c>
      <c r="N33" s="7"/>
      <c r="O33" s="7"/>
      <c r="P33" s="7"/>
      <c r="Q33" s="50" t="s">
        <v>101</v>
      </c>
      <c r="R33" s="50" t="s">
        <v>515</v>
      </c>
      <c r="S33" s="50" t="s">
        <v>102</v>
      </c>
      <c r="T33" s="6" t="s">
        <v>18</v>
      </c>
      <c r="U33" s="6" t="s">
        <v>506</v>
      </c>
      <c r="V33" s="6" t="s">
        <v>505</v>
      </c>
      <c r="W33" s="50" t="s">
        <v>19</v>
      </c>
      <c r="X33" s="50" t="s">
        <v>516</v>
      </c>
      <c r="Y33" s="50" t="s">
        <v>103</v>
      </c>
      <c r="Z33" s="35"/>
      <c r="AA33" s="35"/>
    </row>
    <row r="34" spans="1:27" s="57" customFormat="1" ht="157.5" customHeight="1">
      <c r="A34" s="1">
        <v>19</v>
      </c>
      <c r="B34" s="2" t="s">
        <v>7</v>
      </c>
      <c r="C34" s="50" t="s">
        <v>8</v>
      </c>
      <c r="D34" s="50" t="s">
        <v>104</v>
      </c>
      <c r="E34" s="50" t="s">
        <v>105</v>
      </c>
      <c r="F34" s="50" t="s">
        <v>106</v>
      </c>
      <c r="G34" s="50" t="s">
        <v>107</v>
      </c>
      <c r="H34" s="50" t="s">
        <v>108</v>
      </c>
      <c r="I34" s="8" t="s">
        <v>14</v>
      </c>
      <c r="J34" s="50" t="s">
        <v>26</v>
      </c>
      <c r="K34" s="51">
        <v>1400</v>
      </c>
      <c r="L34" s="67">
        <v>118</v>
      </c>
      <c r="M34" s="7">
        <v>165200</v>
      </c>
      <c r="N34" s="7"/>
      <c r="O34" s="7"/>
      <c r="P34" s="7"/>
      <c r="Q34" s="50" t="s">
        <v>101</v>
      </c>
      <c r="R34" s="50" t="s">
        <v>515</v>
      </c>
      <c r="S34" s="50" t="s">
        <v>102</v>
      </c>
      <c r="T34" s="6" t="s">
        <v>18</v>
      </c>
      <c r="U34" s="6" t="s">
        <v>506</v>
      </c>
      <c r="V34" s="6" t="s">
        <v>505</v>
      </c>
      <c r="W34" s="50" t="s">
        <v>19</v>
      </c>
      <c r="X34" s="50" t="s">
        <v>516</v>
      </c>
      <c r="Y34" s="50" t="s">
        <v>103</v>
      </c>
      <c r="Z34" s="35"/>
      <c r="AA34" s="35"/>
    </row>
    <row r="35" spans="1:27" s="57" customFormat="1" ht="140.25" customHeight="1">
      <c r="A35" s="1">
        <v>20</v>
      </c>
      <c r="B35" s="2" t="s">
        <v>7</v>
      </c>
      <c r="C35" s="50" t="s">
        <v>8</v>
      </c>
      <c r="D35" s="50" t="s">
        <v>104</v>
      </c>
      <c r="E35" s="50" t="s">
        <v>105</v>
      </c>
      <c r="F35" s="50" t="s">
        <v>106</v>
      </c>
      <c r="G35" s="50" t="s">
        <v>109</v>
      </c>
      <c r="H35" s="50" t="s">
        <v>110</v>
      </c>
      <c r="I35" s="8" t="s">
        <v>14</v>
      </c>
      <c r="J35" s="50" t="s">
        <v>26</v>
      </c>
      <c r="K35" s="51">
        <v>150</v>
      </c>
      <c r="L35" s="67">
        <v>150</v>
      </c>
      <c r="M35" s="7">
        <v>22500</v>
      </c>
      <c r="N35" s="7"/>
      <c r="O35" s="7"/>
      <c r="P35" s="7"/>
      <c r="Q35" s="50" t="s">
        <v>101</v>
      </c>
      <c r="R35" s="50" t="s">
        <v>515</v>
      </c>
      <c r="S35" s="50" t="s">
        <v>102</v>
      </c>
      <c r="T35" s="6" t="s">
        <v>18</v>
      </c>
      <c r="U35" s="6" t="s">
        <v>506</v>
      </c>
      <c r="V35" s="6" t="s">
        <v>505</v>
      </c>
      <c r="W35" s="50" t="s">
        <v>19</v>
      </c>
      <c r="X35" s="50" t="s">
        <v>516</v>
      </c>
      <c r="Y35" s="50" t="s">
        <v>103</v>
      </c>
      <c r="Z35" s="35"/>
      <c r="AA35" s="35"/>
    </row>
    <row r="36" spans="1:27" s="53" customFormat="1" ht="252" customHeight="1">
      <c r="A36" s="1">
        <v>21</v>
      </c>
      <c r="B36" s="58" t="s">
        <v>7</v>
      </c>
      <c r="C36" s="3" t="s">
        <v>8</v>
      </c>
      <c r="D36" s="54" t="s">
        <v>111</v>
      </c>
      <c r="E36" s="54" t="s">
        <v>112</v>
      </c>
      <c r="F36" s="1" t="s">
        <v>113</v>
      </c>
      <c r="G36" s="59" t="s">
        <v>114</v>
      </c>
      <c r="H36" s="60" t="s">
        <v>115</v>
      </c>
      <c r="I36" s="3" t="s">
        <v>14</v>
      </c>
      <c r="J36" s="3" t="s">
        <v>26</v>
      </c>
      <c r="K36" s="1">
        <v>0</v>
      </c>
      <c r="L36" s="67">
        <v>0</v>
      </c>
      <c r="M36" s="7">
        <v>0</v>
      </c>
      <c r="N36" s="7"/>
      <c r="O36" s="7"/>
      <c r="P36" s="7"/>
      <c r="Q36" s="3" t="s">
        <v>280</v>
      </c>
      <c r="R36" s="3" t="s">
        <v>513</v>
      </c>
      <c r="S36" s="50" t="s">
        <v>17</v>
      </c>
      <c r="T36" s="6" t="s">
        <v>18</v>
      </c>
      <c r="U36" s="6" t="s">
        <v>506</v>
      </c>
      <c r="V36" s="6" t="s">
        <v>505</v>
      </c>
      <c r="W36" s="50" t="s">
        <v>19</v>
      </c>
      <c r="X36" s="3" t="s">
        <v>516</v>
      </c>
      <c r="Y36" s="59" t="s">
        <v>20</v>
      </c>
      <c r="Z36" s="35"/>
      <c r="AA36" s="35"/>
    </row>
    <row r="37" spans="1:27" s="53" customFormat="1" ht="81">
      <c r="A37" s="1">
        <v>22</v>
      </c>
      <c r="B37" s="58" t="s">
        <v>7</v>
      </c>
      <c r="C37" s="3" t="s">
        <v>8</v>
      </c>
      <c r="D37" s="54" t="s">
        <v>116</v>
      </c>
      <c r="E37" s="61" t="s">
        <v>117</v>
      </c>
      <c r="F37" s="3" t="s">
        <v>118</v>
      </c>
      <c r="G37" s="59" t="s">
        <v>119</v>
      </c>
      <c r="H37" s="60" t="s">
        <v>120</v>
      </c>
      <c r="I37" s="3" t="s">
        <v>14</v>
      </c>
      <c r="J37" s="3" t="s">
        <v>26</v>
      </c>
      <c r="K37" s="50">
        <v>40</v>
      </c>
      <c r="L37" s="67">
        <v>3700</v>
      </c>
      <c r="M37" s="56">
        <v>148000</v>
      </c>
      <c r="N37" s="56"/>
      <c r="O37" s="56"/>
      <c r="P37" s="56"/>
      <c r="Q37" s="3" t="s">
        <v>351</v>
      </c>
      <c r="R37" s="3" t="s">
        <v>513</v>
      </c>
      <c r="S37" s="50" t="s">
        <v>17</v>
      </c>
      <c r="T37" s="6" t="s">
        <v>18</v>
      </c>
      <c r="U37" s="6" t="s">
        <v>506</v>
      </c>
      <c r="V37" s="6" t="s">
        <v>505</v>
      </c>
      <c r="W37" s="50" t="s">
        <v>19</v>
      </c>
      <c r="X37" s="3" t="s">
        <v>516</v>
      </c>
      <c r="Y37" s="59" t="s">
        <v>20</v>
      </c>
      <c r="Z37" s="35"/>
      <c r="AA37" s="35"/>
    </row>
    <row r="38" spans="1:27" ht="112.5" customHeight="1">
      <c r="A38" s="1">
        <v>23</v>
      </c>
      <c r="B38" s="58" t="s">
        <v>7</v>
      </c>
      <c r="C38" s="3" t="s">
        <v>8</v>
      </c>
      <c r="D38" s="54" t="s">
        <v>121</v>
      </c>
      <c r="E38" s="61" t="s">
        <v>122</v>
      </c>
      <c r="F38" s="6" t="s">
        <v>123</v>
      </c>
      <c r="G38" s="59" t="s">
        <v>124</v>
      </c>
      <c r="H38" s="60" t="s">
        <v>125</v>
      </c>
      <c r="I38" s="3" t="s">
        <v>14</v>
      </c>
      <c r="J38" s="3" t="s">
        <v>26</v>
      </c>
      <c r="K38" s="50">
        <v>40</v>
      </c>
      <c r="L38" s="67">
        <v>500</v>
      </c>
      <c r="M38" s="56">
        <v>20000</v>
      </c>
      <c r="N38" s="56"/>
      <c r="O38" s="56"/>
      <c r="P38" s="56"/>
      <c r="Q38" s="3" t="s">
        <v>351</v>
      </c>
      <c r="R38" s="3" t="s">
        <v>513</v>
      </c>
      <c r="S38" s="50" t="s">
        <v>17</v>
      </c>
      <c r="T38" s="6" t="s">
        <v>18</v>
      </c>
      <c r="U38" s="6" t="s">
        <v>506</v>
      </c>
      <c r="V38" s="6" t="s">
        <v>505</v>
      </c>
      <c r="W38" s="50" t="s">
        <v>19</v>
      </c>
      <c r="X38" s="3" t="s">
        <v>516</v>
      </c>
      <c r="Y38" s="59" t="s">
        <v>20</v>
      </c>
      <c r="Z38" s="35"/>
      <c r="AA38" s="35"/>
    </row>
    <row r="39" spans="1:27" ht="120.75" customHeight="1">
      <c r="A39" s="1">
        <v>24</v>
      </c>
      <c r="B39" s="58" t="s">
        <v>7</v>
      </c>
      <c r="C39" s="3" t="s">
        <v>8</v>
      </c>
      <c r="D39" s="54" t="s">
        <v>126</v>
      </c>
      <c r="E39" s="61" t="s">
        <v>127</v>
      </c>
      <c r="F39" s="6" t="s">
        <v>47</v>
      </c>
      <c r="G39" s="59" t="s">
        <v>128</v>
      </c>
      <c r="H39" s="60" t="s">
        <v>129</v>
      </c>
      <c r="I39" s="3" t="s">
        <v>14</v>
      </c>
      <c r="J39" s="3" t="s">
        <v>26</v>
      </c>
      <c r="K39" s="3">
        <v>20</v>
      </c>
      <c r="L39" s="67">
        <v>900</v>
      </c>
      <c r="M39" s="7">
        <v>18000</v>
      </c>
      <c r="N39" s="7"/>
      <c r="O39" s="7"/>
      <c r="P39" s="7"/>
      <c r="Q39" s="3" t="s">
        <v>351</v>
      </c>
      <c r="R39" s="3" t="s">
        <v>513</v>
      </c>
      <c r="S39" s="50" t="s">
        <v>17</v>
      </c>
      <c r="T39" s="6" t="s">
        <v>130</v>
      </c>
      <c r="U39" s="6" t="s">
        <v>506</v>
      </c>
      <c r="V39" s="6" t="s">
        <v>505</v>
      </c>
      <c r="W39" s="50" t="s">
        <v>19</v>
      </c>
      <c r="X39" s="3" t="s">
        <v>516</v>
      </c>
      <c r="Y39" s="59" t="s">
        <v>20</v>
      </c>
      <c r="Z39" s="35"/>
      <c r="AA39" s="35"/>
    </row>
    <row r="40" spans="1:27" ht="111" customHeight="1">
      <c r="A40" s="1">
        <v>25</v>
      </c>
      <c r="B40" s="58" t="s">
        <v>7</v>
      </c>
      <c r="C40" s="3" t="s">
        <v>8</v>
      </c>
      <c r="D40" s="54" t="s">
        <v>131</v>
      </c>
      <c r="E40" s="62" t="s">
        <v>132</v>
      </c>
      <c r="F40" s="6" t="s">
        <v>133</v>
      </c>
      <c r="G40" s="59" t="s">
        <v>134</v>
      </c>
      <c r="H40" s="60" t="s">
        <v>135</v>
      </c>
      <c r="I40" s="3" t="s">
        <v>14</v>
      </c>
      <c r="J40" s="3" t="s">
        <v>26</v>
      </c>
      <c r="K40" s="3">
        <v>25</v>
      </c>
      <c r="L40" s="67">
        <v>200</v>
      </c>
      <c r="M40" s="7">
        <v>5000</v>
      </c>
      <c r="N40" s="7"/>
      <c r="O40" s="7"/>
      <c r="P40" s="7"/>
      <c r="Q40" s="3" t="s">
        <v>351</v>
      </c>
      <c r="R40" s="3" t="s">
        <v>513</v>
      </c>
      <c r="S40" s="50" t="s">
        <v>17</v>
      </c>
      <c r="T40" s="6" t="s">
        <v>130</v>
      </c>
      <c r="U40" s="6" t="s">
        <v>506</v>
      </c>
      <c r="V40" s="6" t="s">
        <v>505</v>
      </c>
      <c r="W40" s="50" t="s">
        <v>19</v>
      </c>
      <c r="X40" s="3" t="s">
        <v>516</v>
      </c>
      <c r="Y40" s="59" t="s">
        <v>20</v>
      </c>
      <c r="Z40" s="35"/>
      <c r="AA40" s="35"/>
    </row>
    <row r="41" spans="1:27" ht="290.25" customHeight="1">
      <c r="A41" s="1">
        <v>26</v>
      </c>
      <c r="B41" s="58" t="s">
        <v>7</v>
      </c>
      <c r="C41" s="3" t="s">
        <v>8</v>
      </c>
      <c r="D41" s="54" t="s">
        <v>136</v>
      </c>
      <c r="E41" s="62" t="s">
        <v>137</v>
      </c>
      <c r="F41" s="6" t="s">
        <v>138</v>
      </c>
      <c r="G41" s="59" t="s">
        <v>139</v>
      </c>
      <c r="H41" s="60" t="s">
        <v>140</v>
      </c>
      <c r="I41" s="3" t="s">
        <v>14</v>
      </c>
      <c r="J41" s="3" t="s">
        <v>26</v>
      </c>
      <c r="K41" s="50">
        <v>0</v>
      </c>
      <c r="L41" s="67">
        <v>0</v>
      </c>
      <c r="M41" s="56">
        <v>0</v>
      </c>
      <c r="N41" s="56"/>
      <c r="O41" s="56"/>
      <c r="P41" s="56"/>
      <c r="Q41" s="3" t="s">
        <v>280</v>
      </c>
      <c r="R41" s="3" t="s">
        <v>513</v>
      </c>
      <c r="S41" s="50" t="s">
        <v>17</v>
      </c>
      <c r="T41" s="6" t="s">
        <v>18</v>
      </c>
      <c r="U41" s="6" t="s">
        <v>506</v>
      </c>
      <c r="V41" s="6" t="s">
        <v>505</v>
      </c>
      <c r="W41" s="50" t="s">
        <v>19</v>
      </c>
      <c r="X41" s="50" t="s">
        <v>516</v>
      </c>
      <c r="Y41" s="59" t="s">
        <v>141</v>
      </c>
      <c r="Z41" s="35"/>
      <c r="AA41" s="35"/>
    </row>
    <row r="42" spans="1:27" s="52" customFormat="1" ht="108" customHeight="1">
      <c r="A42" s="1">
        <v>27</v>
      </c>
      <c r="B42" s="2" t="s">
        <v>7</v>
      </c>
      <c r="C42" s="50" t="s">
        <v>8</v>
      </c>
      <c r="D42" s="1" t="s">
        <v>142</v>
      </c>
      <c r="E42" s="50" t="s">
        <v>143</v>
      </c>
      <c r="F42" s="50" t="s">
        <v>144</v>
      </c>
      <c r="G42" s="3" t="s">
        <v>145</v>
      </c>
      <c r="H42" s="3" t="s">
        <v>146</v>
      </c>
      <c r="I42" s="84" t="s">
        <v>14</v>
      </c>
      <c r="J42" s="3" t="s">
        <v>26</v>
      </c>
      <c r="K42" s="63">
        <v>1</v>
      </c>
      <c r="L42" s="67">
        <v>56696.428571428565</v>
      </c>
      <c r="M42" s="7">
        <v>56696.428571428565</v>
      </c>
      <c r="N42" s="7"/>
      <c r="O42" s="7"/>
      <c r="P42" s="7"/>
      <c r="Q42" s="50" t="s">
        <v>101</v>
      </c>
      <c r="R42" s="50" t="s">
        <v>515</v>
      </c>
      <c r="S42" s="50" t="s">
        <v>102</v>
      </c>
      <c r="T42" s="6" t="s">
        <v>18</v>
      </c>
      <c r="U42" s="6" t="s">
        <v>506</v>
      </c>
      <c r="V42" s="6" t="s">
        <v>505</v>
      </c>
      <c r="W42" s="50">
        <v>0</v>
      </c>
      <c r="X42" s="50" t="s">
        <v>516</v>
      </c>
      <c r="Y42" s="50" t="s">
        <v>147</v>
      </c>
      <c r="Z42" s="35"/>
      <c r="AA42" s="35"/>
    </row>
    <row r="43" spans="1:27" s="52" customFormat="1" ht="109.5" customHeight="1">
      <c r="A43" s="1">
        <v>28</v>
      </c>
      <c r="B43" s="2" t="s">
        <v>7</v>
      </c>
      <c r="C43" s="50" t="s">
        <v>8</v>
      </c>
      <c r="D43" s="1" t="s">
        <v>142</v>
      </c>
      <c r="E43" s="50" t="s">
        <v>143</v>
      </c>
      <c r="F43" s="50" t="s">
        <v>144</v>
      </c>
      <c r="G43" s="3" t="s">
        <v>148</v>
      </c>
      <c r="H43" s="3" t="s">
        <v>149</v>
      </c>
      <c r="I43" s="84" t="s">
        <v>14</v>
      </c>
      <c r="J43" s="3" t="s">
        <v>26</v>
      </c>
      <c r="K43" s="63">
        <v>3</v>
      </c>
      <c r="L43" s="67">
        <f>M43/K43</f>
        <v>33749.999999999993</v>
      </c>
      <c r="M43" s="7">
        <v>101249.99999999999</v>
      </c>
      <c r="N43" s="7"/>
      <c r="O43" s="7"/>
      <c r="P43" s="7"/>
      <c r="Q43" s="50" t="s">
        <v>101</v>
      </c>
      <c r="R43" s="50" t="s">
        <v>515</v>
      </c>
      <c r="S43" s="50" t="s">
        <v>102</v>
      </c>
      <c r="T43" s="6" t="s">
        <v>18</v>
      </c>
      <c r="U43" s="6" t="s">
        <v>506</v>
      </c>
      <c r="V43" s="6" t="s">
        <v>505</v>
      </c>
      <c r="W43" s="50">
        <v>0</v>
      </c>
      <c r="X43" s="50" t="s">
        <v>516</v>
      </c>
      <c r="Y43" s="50" t="s">
        <v>147</v>
      </c>
      <c r="Z43" s="35"/>
      <c r="AA43" s="35"/>
    </row>
    <row r="44" spans="1:27" s="52" customFormat="1" ht="109.5" customHeight="1">
      <c r="A44" s="1">
        <v>29</v>
      </c>
      <c r="B44" s="2" t="s">
        <v>7</v>
      </c>
      <c r="C44" s="50" t="s">
        <v>8</v>
      </c>
      <c r="D44" s="1" t="s">
        <v>142</v>
      </c>
      <c r="E44" s="50" t="s">
        <v>143</v>
      </c>
      <c r="F44" s="50" t="s">
        <v>144</v>
      </c>
      <c r="G44" s="3" t="s">
        <v>150</v>
      </c>
      <c r="H44" s="3" t="s">
        <v>151</v>
      </c>
      <c r="I44" s="84" t="s">
        <v>14</v>
      </c>
      <c r="J44" s="3" t="s">
        <v>26</v>
      </c>
      <c r="K44" s="63">
        <v>2</v>
      </c>
      <c r="L44" s="67">
        <f t="shared" ref="L44:L48" si="1">M44/K44</f>
        <v>41517.857142857138</v>
      </c>
      <c r="M44" s="7">
        <v>83035.714285714275</v>
      </c>
      <c r="N44" s="7"/>
      <c r="O44" s="7"/>
      <c r="P44" s="7"/>
      <c r="Q44" s="50" t="s">
        <v>101</v>
      </c>
      <c r="R44" s="50" t="s">
        <v>515</v>
      </c>
      <c r="S44" s="50" t="s">
        <v>102</v>
      </c>
      <c r="T44" s="6" t="s">
        <v>18</v>
      </c>
      <c r="U44" s="6" t="s">
        <v>506</v>
      </c>
      <c r="V44" s="6" t="s">
        <v>505</v>
      </c>
      <c r="W44" s="50">
        <v>0</v>
      </c>
      <c r="X44" s="50" t="s">
        <v>516</v>
      </c>
      <c r="Y44" s="50" t="s">
        <v>147</v>
      </c>
      <c r="Z44" s="35"/>
      <c r="AA44" s="35"/>
    </row>
    <row r="45" spans="1:27" s="52" customFormat="1" ht="107.25" customHeight="1">
      <c r="A45" s="1">
        <v>30</v>
      </c>
      <c r="B45" s="2" t="s">
        <v>7</v>
      </c>
      <c r="C45" s="50" t="s">
        <v>8</v>
      </c>
      <c r="D45" s="1" t="s">
        <v>142</v>
      </c>
      <c r="E45" s="50" t="s">
        <v>143</v>
      </c>
      <c r="F45" s="50" t="s">
        <v>144</v>
      </c>
      <c r="G45" s="3" t="s">
        <v>152</v>
      </c>
      <c r="H45" s="3" t="s">
        <v>153</v>
      </c>
      <c r="I45" s="84" t="s">
        <v>14</v>
      </c>
      <c r="J45" s="3" t="s">
        <v>26</v>
      </c>
      <c r="K45" s="63">
        <v>3</v>
      </c>
      <c r="L45" s="67">
        <f t="shared" si="1"/>
        <v>28482.142857142855</v>
      </c>
      <c r="M45" s="7">
        <v>85446.428571428565</v>
      </c>
      <c r="N45" s="7"/>
      <c r="O45" s="7"/>
      <c r="P45" s="7"/>
      <c r="Q45" s="50" t="s">
        <v>101</v>
      </c>
      <c r="R45" s="50" t="s">
        <v>515</v>
      </c>
      <c r="S45" s="50" t="s">
        <v>102</v>
      </c>
      <c r="T45" s="6" t="s">
        <v>18</v>
      </c>
      <c r="U45" s="6" t="s">
        <v>506</v>
      </c>
      <c r="V45" s="6" t="s">
        <v>505</v>
      </c>
      <c r="W45" s="50">
        <v>0</v>
      </c>
      <c r="X45" s="50" t="s">
        <v>516</v>
      </c>
      <c r="Y45" s="50" t="s">
        <v>147</v>
      </c>
      <c r="Z45" s="35"/>
      <c r="AA45" s="35"/>
    </row>
    <row r="46" spans="1:27" s="52" customFormat="1" ht="105.75" customHeight="1">
      <c r="A46" s="1">
        <v>31</v>
      </c>
      <c r="B46" s="2" t="s">
        <v>7</v>
      </c>
      <c r="C46" s="50" t="s">
        <v>8</v>
      </c>
      <c r="D46" s="1" t="s">
        <v>142</v>
      </c>
      <c r="E46" s="50" t="s">
        <v>143</v>
      </c>
      <c r="F46" s="50" t="s">
        <v>144</v>
      </c>
      <c r="G46" s="3" t="s">
        <v>154</v>
      </c>
      <c r="H46" s="3" t="s">
        <v>155</v>
      </c>
      <c r="I46" s="84" t="s">
        <v>14</v>
      </c>
      <c r="J46" s="3" t="s">
        <v>26</v>
      </c>
      <c r="K46" s="63">
        <v>1</v>
      </c>
      <c r="L46" s="67">
        <f t="shared" si="1"/>
        <v>117410.71428571428</v>
      </c>
      <c r="M46" s="7">
        <v>117410.71428571428</v>
      </c>
      <c r="N46" s="7"/>
      <c r="O46" s="7"/>
      <c r="P46" s="7"/>
      <c r="Q46" s="50" t="s">
        <v>101</v>
      </c>
      <c r="R46" s="50" t="s">
        <v>515</v>
      </c>
      <c r="S46" s="50" t="s">
        <v>102</v>
      </c>
      <c r="T46" s="6" t="s">
        <v>18</v>
      </c>
      <c r="U46" s="6" t="s">
        <v>506</v>
      </c>
      <c r="V46" s="6" t="s">
        <v>505</v>
      </c>
      <c r="W46" s="50">
        <v>0</v>
      </c>
      <c r="X46" s="50" t="s">
        <v>516</v>
      </c>
      <c r="Y46" s="50" t="s">
        <v>147</v>
      </c>
      <c r="Z46" s="35"/>
      <c r="AA46" s="35"/>
    </row>
    <row r="47" spans="1:27" s="52" customFormat="1" ht="114.75" customHeight="1">
      <c r="A47" s="1">
        <v>32</v>
      </c>
      <c r="B47" s="2" t="s">
        <v>7</v>
      </c>
      <c r="C47" s="50" t="s">
        <v>8</v>
      </c>
      <c r="D47" s="1" t="s">
        <v>142</v>
      </c>
      <c r="E47" s="50" t="s">
        <v>143</v>
      </c>
      <c r="F47" s="50" t="s">
        <v>144</v>
      </c>
      <c r="G47" s="3" t="s">
        <v>156</v>
      </c>
      <c r="H47" s="3" t="s">
        <v>157</v>
      </c>
      <c r="I47" s="84" t="s">
        <v>14</v>
      </c>
      <c r="J47" s="3" t="s">
        <v>26</v>
      </c>
      <c r="K47" s="63">
        <v>1</v>
      </c>
      <c r="L47" s="67">
        <f t="shared" si="1"/>
        <v>244642.85714285713</v>
      </c>
      <c r="M47" s="7">
        <v>244642.85714285713</v>
      </c>
      <c r="N47" s="7"/>
      <c r="O47" s="7"/>
      <c r="P47" s="7"/>
      <c r="Q47" s="50" t="s">
        <v>101</v>
      </c>
      <c r="R47" s="50" t="s">
        <v>515</v>
      </c>
      <c r="S47" s="50" t="s">
        <v>102</v>
      </c>
      <c r="T47" s="6" t="s">
        <v>18</v>
      </c>
      <c r="U47" s="6" t="s">
        <v>506</v>
      </c>
      <c r="V47" s="6" t="s">
        <v>505</v>
      </c>
      <c r="W47" s="50">
        <v>0</v>
      </c>
      <c r="X47" s="50" t="s">
        <v>516</v>
      </c>
      <c r="Y47" s="50" t="s">
        <v>147</v>
      </c>
      <c r="Z47" s="35"/>
      <c r="AA47" s="35"/>
    </row>
    <row r="48" spans="1:27" s="52" customFormat="1" ht="105.75" customHeight="1">
      <c r="A48" s="1">
        <v>33</v>
      </c>
      <c r="B48" s="2" t="s">
        <v>7</v>
      </c>
      <c r="C48" s="50" t="s">
        <v>8</v>
      </c>
      <c r="D48" s="1" t="s">
        <v>142</v>
      </c>
      <c r="E48" s="50" t="s">
        <v>143</v>
      </c>
      <c r="F48" s="50" t="s">
        <v>144</v>
      </c>
      <c r="G48" s="3" t="s">
        <v>158</v>
      </c>
      <c r="H48" s="3" t="s">
        <v>159</v>
      </c>
      <c r="I48" s="84" t="s">
        <v>14</v>
      </c>
      <c r="J48" s="3" t="s">
        <v>26</v>
      </c>
      <c r="K48" s="63">
        <v>1</v>
      </c>
      <c r="L48" s="67">
        <f t="shared" si="1"/>
        <v>54196.428571428565</v>
      </c>
      <c r="M48" s="7">
        <v>54196.428571428565</v>
      </c>
      <c r="N48" s="7"/>
      <c r="O48" s="7"/>
      <c r="P48" s="7"/>
      <c r="Q48" s="50" t="s">
        <v>101</v>
      </c>
      <c r="R48" s="50" t="s">
        <v>515</v>
      </c>
      <c r="S48" s="50" t="s">
        <v>102</v>
      </c>
      <c r="T48" s="6" t="s">
        <v>18</v>
      </c>
      <c r="U48" s="6" t="s">
        <v>506</v>
      </c>
      <c r="V48" s="6" t="s">
        <v>505</v>
      </c>
      <c r="W48" s="50">
        <v>0</v>
      </c>
      <c r="X48" s="50" t="s">
        <v>516</v>
      </c>
      <c r="Y48" s="50" t="s">
        <v>147</v>
      </c>
      <c r="Z48" s="35"/>
      <c r="AA48" s="35"/>
    </row>
    <row r="49" spans="1:27" s="64" customFormat="1" ht="114.75" customHeight="1">
      <c r="A49" s="1">
        <v>34</v>
      </c>
      <c r="B49" s="58" t="s">
        <v>7</v>
      </c>
      <c r="C49" s="3" t="s">
        <v>8</v>
      </c>
      <c r="D49" s="1" t="s">
        <v>160</v>
      </c>
      <c r="E49" s="3" t="s">
        <v>161</v>
      </c>
      <c r="F49" s="3" t="s">
        <v>162</v>
      </c>
      <c r="G49" s="3" t="s">
        <v>163</v>
      </c>
      <c r="H49" s="3" t="s">
        <v>164</v>
      </c>
      <c r="I49" s="84" t="s">
        <v>14</v>
      </c>
      <c r="J49" s="3" t="s">
        <v>26</v>
      </c>
      <c r="K49" s="63">
        <v>1</v>
      </c>
      <c r="L49" s="67">
        <f t="shared" ref="L49:L67" si="2">M49/K49</f>
        <v>151785.71428571426</v>
      </c>
      <c r="M49" s="7">
        <v>151785.71428571426</v>
      </c>
      <c r="N49" s="7"/>
      <c r="O49" s="7"/>
      <c r="P49" s="7"/>
      <c r="Q49" s="50" t="s">
        <v>101</v>
      </c>
      <c r="R49" s="50" t="s">
        <v>515</v>
      </c>
      <c r="S49" s="50" t="s">
        <v>102</v>
      </c>
      <c r="T49" s="6" t="s">
        <v>18</v>
      </c>
      <c r="U49" s="6" t="s">
        <v>506</v>
      </c>
      <c r="V49" s="6" t="s">
        <v>505</v>
      </c>
      <c r="W49" s="50">
        <v>0</v>
      </c>
      <c r="X49" s="50" t="s">
        <v>516</v>
      </c>
      <c r="Y49" s="50" t="s">
        <v>147</v>
      </c>
      <c r="Z49" s="35"/>
      <c r="AA49" s="35"/>
    </row>
    <row r="50" spans="1:27" s="64" customFormat="1" ht="103.5" customHeight="1">
      <c r="A50" s="1">
        <v>35</v>
      </c>
      <c r="B50" s="58" t="s">
        <v>7</v>
      </c>
      <c r="C50" s="3" t="s">
        <v>8</v>
      </c>
      <c r="D50" s="1" t="s">
        <v>165</v>
      </c>
      <c r="E50" s="3" t="s">
        <v>166</v>
      </c>
      <c r="F50" s="3" t="s">
        <v>167</v>
      </c>
      <c r="G50" s="3" t="s">
        <v>168</v>
      </c>
      <c r="H50" s="3" t="s">
        <v>169</v>
      </c>
      <c r="I50" s="84" t="s">
        <v>14</v>
      </c>
      <c r="J50" s="3" t="s">
        <v>26</v>
      </c>
      <c r="K50" s="63">
        <v>1</v>
      </c>
      <c r="L50" s="67">
        <f t="shared" si="2"/>
        <v>29999.999999999996</v>
      </c>
      <c r="M50" s="7">
        <v>29999.999999999996</v>
      </c>
      <c r="N50" s="7"/>
      <c r="O50" s="7"/>
      <c r="P50" s="7"/>
      <c r="Q50" s="50" t="s">
        <v>101</v>
      </c>
      <c r="R50" s="50" t="s">
        <v>515</v>
      </c>
      <c r="S50" s="50" t="s">
        <v>102</v>
      </c>
      <c r="T50" s="6" t="s">
        <v>18</v>
      </c>
      <c r="U50" s="6" t="s">
        <v>506</v>
      </c>
      <c r="V50" s="6" t="s">
        <v>505</v>
      </c>
      <c r="W50" s="50">
        <v>0</v>
      </c>
      <c r="X50" s="50" t="s">
        <v>516</v>
      </c>
      <c r="Y50" s="50" t="s">
        <v>147</v>
      </c>
      <c r="Z50" s="35"/>
      <c r="AA50" s="35"/>
    </row>
    <row r="51" spans="1:27" s="52" customFormat="1" ht="114.75" customHeight="1">
      <c r="A51" s="1">
        <v>36</v>
      </c>
      <c r="B51" s="58" t="s">
        <v>7</v>
      </c>
      <c r="C51" s="3" t="s">
        <v>8</v>
      </c>
      <c r="D51" s="1" t="s">
        <v>165</v>
      </c>
      <c r="E51" s="3" t="s">
        <v>166</v>
      </c>
      <c r="F51" s="3" t="s">
        <v>167</v>
      </c>
      <c r="G51" s="3" t="s">
        <v>170</v>
      </c>
      <c r="H51" s="3" t="s">
        <v>171</v>
      </c>
      <c r="I51" s="84" t="s">
        <v>14</v>
      </c>
      <c r="J51" s="3" t="s">
        <v>26</v>
      </c>
      <c r="K51" s="63">
        <v>3</v>
      </c>
      <c r="L51" s="67">
        <f t="shared" si="2"/>
        <v>9821.4285714285706</v>
      </c>
      <c r="M51" s="7">
        <v>29464.28571428571</v>
      </c>
      <c r="N51" s="7"/>
      <c r="O51" s="7"/>
      <c r="P51" s="7"/>
      <c r="Q51" s="50" t="s">
        <v>101</v>
      </c>
      <c r="R51" s="50" t="s">
        <v>515</v>
      </c>
      <c r="S51" s="50" t="s">
        <v>102</v>
      </c>
      <c r="T51" s="6" t="s">
        <v>18</v>
      </c>
      <c r="U51" s="6" t="s">
        <v>506</v>
      </c>
      <c r="V51" s="6" t="s">
        <v>505</v>
      </c>
      <c r="W51" s="50">
        <v>0</v>
      </c>
      <c r="X51" s="50" t="s">
        <v>516</v>
      </c>
      <c r="Y51" s="50" t="s">
        <v>147</v>
      </c>
      <c r="Z51" s="35"/>
      <c r="AA51" s="35"/>
    </row>
    <row r="52" spans="1:27" s="52" customFormat="1" ht="113.25" customHeight="1">
      <c r="A52" s="1">
        <v>37</v>
      </c>
      <c r="B52" s="58" t="s">
        <v>7</v>
      </c>
      <c r="C52" s="3" t="s">
        <v>8</v>
      </c>
      <c r="D52" s="1" t="s">
        <v>172</v>
      </c>
      <c r="E52" s="3" t="s">
        <v>173</v>
      </c>
      <c r="F52" s="3" t="s">
        <v>174</v>
      </c>
      <c r="G52" s="3" t="s">
        <v>175</v>
      </c>
      <c r="H52" s="3" t="s">
        <v>176</v>
      </c>
      <c r="I52" s="84" t="s">
        <v>14</v>
      </c>
      <c r="J52" s="3" t="s">
        <v>26</v>
      </c>
      <c r="K52" s="63">
        <v>1</v>
      </c>
      <c r="L52" s="67">
        <f t="shared" si="2"/>
        <v>77678.57142857142</v>
      </c>
      <c r="M52" s="7">
        <v>77678.57142857142</v>
      </c>
      <c r="N52" s="7"/>
      <c r="O52" s="7"/>
      <c r="P52" s="7"/>
      <c r="Q52" s="50" t="s">
        <v>101</v>
      </c>
      <c r="R52" s="50" t="s">
        <v>515</v>
      </c>
      <c r="S52" s="50" t="s">
        <v>102</v>
      </c>
      <c r="T52" s="6" t="s">
        <v>18</v>
      </c>
      <c r="U52" s="6" t="s">
        <v>506</v>
      </c>
      <c r="V52" s="6" t="s">
        <v>505</v>
      </c>
      <c r="W52" s="50">
        <v>0</v>
      </c>
      <c r="X52" s="50" t="s">
        <v>516</v>
      </c>
      <c r="Y52" s="50" t="s">
        <v>147</v>
      </c>
      <c r="Z52" s="35"/>
      <c r="AA52" s="35"/>
    </row>
    <row r="53" spans="1:27" s="52" customFormat="1" ht="107.25" customHeight="1">
      <c r="A53" s="1">
        <v>38</v>
      </c>
      <c r="B53" s="58" t="s">
        <v>7</v>
      </c>
      <c r="C53" s="3" t="s">
        <v>8</v>
      </c>
      <c r="D53" s="1" t="s">
        <v>172</v>
      </c>
      <c r="E53" s="3" t="s">
        <v>173</v>
      </c>
      <c r="F53" s="3" t="s">
        <v>174</v>
      </c>
      <c r="G53" s="3" t="s">
        <v>177</v>
      </c>
      <c r="H53" s="3" t="s">
        <v>178</v>
      </c>
      <c r="I53" s="84" t="s">
        <v>14</v>
      </c>
      <c r="J53" s="3" t="s">
        <v>26</v>
      </c>
      <c r="K53" s="63">
        <v>1</v>
      </c>
      <c r="L53" s="67">
        <f t="shared" si="2"/>
        <v>88839.28571428571</v>
      </c>
      <c r="M53" s="7">
        <v>88839.28571428571</v>
      </c>
      <c r="N53" s="7"/>
      <c r="O53" s="7"/>
      <c r="P53" s="7"/>
      <c r="Q53" s="50" t="s">
        <v>101</v>
      </c>
      <c r="R53" s="50" t="s">
        <v>515</v>
      </c>
      <c r="S53" s="50" t="s">
        <v>102</v>
      </c>
      <c r="T53" s="6" t="s">
        <v>18</v>
      </c>
      <c r="U53" s="6" t="s">
        <v>506</v>
      </c>
      <c r="V53" s="6" t="s">
        <v>505</v>
      </c>
      <c r="W53" s="50">
        <v>0</v>
      </c>
      <c r="X53" s="50" t="s">
        <v>516</v>
      </c>
      <c r="Y53" s="50" t="s">
        <v>147</v>
      </c>
      <c r="Z53" s="35"/>
      <c r="AA53" s="35"/>
    </row>
    <row r="54" spans="1:27" s="52" customFormat="1" ht="114.75" customHeight="1">
      <c r="A54" s="1">
        <v>39</v>
      </c>
      <c r="B54" s="58" t="s">
        <v>7</v>
      </c>
      <c r="C54" s="3" t="s">
        <v>8</v>
      </c>
      <c r="D54" s="1" t="s">
        <v>142</v>
      </c>
      <c r="E54" s="50" t="s">
        <v>143</v>
      </c>
      <c r="F54" s="50" t="s">
        <v>144</v>
      </c>
      <c r="G54" s="3" t="s">
        <v>179</v>
      </c>
      <c r="H54" s="3" t="s">
        <v>180</v>
      </c>
      <c r="I54" s="84" t="s">
        <v>14</v>
      </c>
      <c r="J54" s="3" t="s">
        <v>26</v>
      </c>
      <c r="K54" s="63">
        <v>2</v>
      </c>
      <c r="L54" s="67">
        <f t="shared" si="2"/>
        <v>81071.428571428565</v>
      </c>
      <c r="M54" s="7">
        <v>162142.85714285713</v>
      </c>
      <c r="N54" s="7"/>
      <c r="O54" s="7"/>
      <c r="P54" s="7"/>
      <c r="Q54" s="50" t="s">
        <v>101</v>
      </c>
      <c r="R54" s="50" t="s">
        <v>515</v>
      </c>
      <c r="S54" s="50" t="s">
        <v>102</v>
      </c>
      <c r="T54" s="6" t="s">
        <v>18</v>
      </c>
      <c r="U54" s="6" t="s">
        <v>506</v>
      </c>
      <c r="V54" s="6" t="s">
        <v>505</v>
      </c>
      <c r="W54" s="50">
        <v>0</v>
      </c>
      <c r="X54" s="50" t="s">
        <v>516</v>
      </c>
      <c r="Y54" s="50" t="s">
        <v>147</v>
      </c>
      <c r="Z54" s="35"/>
      <c r="AA54" s="35"/>
    </row>
    <row r="55" spans="1:27" s="52" customFormat="1" ht="105.75" customHeight="1">
      <c r="A55" s="1">
        <v>40</v>
      </c>
      <c r="B55" s="58" t="s">
        <v>7</v>
      </c>
      <c r="C55" s="3" t="s">
        <v>8</v>
      </c>
      <c r="D55" s="1" t="s">
        <v>142</v>
      </c>
      <c r="E55" s="50" t="s">
        <v>143</v>
      </c>
      <c r="F55" s="50" t="s">
        <v>144</v>
      </c>
      <c r="G55" s="3" t="s">
        <v>181</v>
      </c>
      <c r="H55" s="3" t="s">
        <v>182</v>
      </c>
      <c r="I55" s="84" t="s">
        <v>14</v>
      </c>
      <c r="J55" s="3" t="s">
        <v>26</v>
      </c>
      <c r="K55" s="63">
        <v>3</v>
      </c>
      <c r="L55" s="67">
        <f t="shared" si="2"/>
        <v>35714.28571428571</v>
      </c>
      <c r="M55" s="7">
        <v>107142.85714285713</v>
      </c>
      <c r="N55" s="7"/>
      <c r="O55" s="7"/>
      <c r="P55" s="7"/>
      <c r="Q55" s="50" t="s">
        <v>101</v>
      </c>
      <c r="R55" s="50" t="s">
        <v>515</v>
      </c>
      <c r="S55" s="50" t="s">
        <v>102</v>
      </c>
      <c r="T55" s="6" t="s">
        <v>18</v>
      </c>
      <c r="U55" s="6" t="s">
        <v>506</v>
      </c>
      <c r="V55" s="6" t="s">
        <v>505</v>
      </c>
      <c r="W55" s="50">
        <v>0</v>
      </c>
      <c r="X55" s="50" t="s">
        <v>516</v>
      </c>
      <c r="Y55" s="50" t="s">
        <v>147</v>
      </c>
      <c r="Z55" s="35"/>
      <c r="AA55" s="35"/>
    </row>
    <row r="56" spans="1:27" s="52" customFormat="1" ht="103.5" customHeight="1">
      <c r="A56" s="1">
        <v>41</v>
      </c>
      <c r="B56" s="58" t="s">
        <v>7</v>
      </c>
      <c r="C56" s="3" t="s">
        <v>8</v>
      </c>
      <c r="D56" s="1" t="s">
        <v>160</v>
      </c>
      <c r="E56" s="3" t="s">
        <v>161</v>
      </c>
      <c r="F56" s="3" t="s">
        <v>162</v>
      </c>
      <c r="G56" s="3" t="s">
        <v>183</v>
      </c>
      <c r="H56" s="3" t="s">
        <v>184</v>
      </c>
      <c r="I56" s="84" t="s">
        <v>14</v>
      </c>
      <c r="J56" s="3" t="s">
        <v>26</v>
      </c>
      <c r="K56" s="63">
        <v>1</v>
      </c>
      <c r="L56" s="67">
        <f t="shared" si="2"/>
        <v>110267.85714285713</v>
      </c>
      <c r="M56" s="7">
        <v>110267.85714285713</v>
      </c>
      <c r="N56" s="7"/>
      <c r="O56" s="7"/>
      <c r="P56" s="7"/>
      <c r="Q56" s="50" t="s">
        <v>101</v>
      </c>
      <c r="R56" s="50" t="s">
        <v>515</v>
      </c>
      <c r="S56" s="50" t="s">
        <v>102</v>
      </c>
      <c r="T56" s="6" t="s">
        <v>18</v>
      </c>
      <c r="U56" s="6" t="s">
        <v>506</v>
      </c>
      <c r="V56" s="6" t="s">
        <v>505</v>
      </c>
      <c r="W56" s="50">
        <v>0</v>
      </c>
      <c r="X56" s="50" t="s">
        <v>516</v>
      </c>
      <c r="Y56" s="50" t="s">
        <v>147</v>
      </c>
      <c r="Z56" s="35"/>
      <c r="AA56" s="35"/>
    </row>
    <row r="57" spans="1:27" s="52" customFormat="1" ht="109.5" customHeight="1">
      <c r="A57" s="1">
        <v>42</v>
      </c>
      <c r="B57" s="58" t="s">
        <v>7</v>
      </c>
      <c r="C57" s="3" t="s">
        <v>8</v>
      </c>
      <c r="D57" s="1" t="s">
        <v>160</v>
      </c>
      <c r="E57" s="3" t="s">
        <v>161</v>
      </c>
      <c r="F57" s="3" t="s">
        <v>162</v>
      </c>
      <c r="G57" s="3" t="s">
        <v>185</v>
      </c>
      <c r="H57" s="3" t="s">
        <v>186</v>
      </c>
      <c r="I57" s="84" t="s">
        <v>14</v>
      </c>
      <c r="J57" s="3" t="s">
        <v>26</v>
      </c>
      <c r="K57" s="63">
        <v>1</v>
      </c>
      <c r="L57" s="67">
        <f>M57/K57</f>
        <v>121428.57142857142</v>
      </c>
      <c r="M57" s="7">
        <v>121428.57142857142</v>
      </c>
      <c r="N57" s="7"/>
      <c r="O57" s="7"/>
      <c r="P57" s="7"/>
      <c r="Q57" s="50" t="s">
        <v>101</v>
      </c>
      <c r="R57" s="50" t="s">
        <v>515</v>
      </c>
      <c r="S57" s="50" t="s">
        <v>102</v>
      </c>
      <c r="T57" s="6" t="s">
        <v>18</v>
      </c>
      <c r="U57" s="6" t="s">
        <v>506</v>
      </c>
      <c r="V57" s="6" t="s">
        <v>505</v>
      </c>
      <c r="W57" s="50">
        <v>0</v>
      </c>
      <c r="X57" s="50" t="s">
        <v>516</v>
      </c>
      <c r="Y57" s="50" t="s">
        <v>147</v>
      </c>
      <c r="Z57" s="35"/>
      <c r="AA57" s="35"/>
    </row>
    <row r="58" spans="1:27" s="52" customFormat="1" ht="114.75" customHeight="1">
      <c r="A58" s="1">
        <v>43</v>
      </c>
      <c r="B58" s="58" t="s">
        <v>7</v>
      </c>
      <c r="C58" s="3" t="s">
        <v>8</v>
      </c>
      <c r="D58" s="1" t="s">
        <v>160</v>
      </c>
      <c r="E58" s="3" t="s">
        <v>161</v>
      </c>
      <c r="F58" s="3" t="s">
        <v>162</v>
      </c>
      <c r="G58" s="3" t="s">
        <v>187</v>
      </c>
      <c r="H58" s="3" t="s">
        <v>188</v>
      </c>
      <c r="I58" s="84" t="s">
        <v>14</v>
      </c>
      <c r="J58" s="3" t="s">
        <v>26</v>
      </c>
      <c r="K58" s="63">
        <v>1</v>
      </c>
      <c r="L58" s="67">
        <f>M58/K58</f>
        <v>77857.142857142855</v>
      </c>
      <c r="M58" s="7">
        <v>77857.142857142855</v>
      </c>
      <c r="N58" s="7"/>
      <c r="O58" s="7"/>
      <c r="P58" s="7"/>
      <c r="Q58" s="50" t="s">
        <v>101</v>
      </c>
      <c r="R58" s="50" t="s">
        <v>515</v>
      </c>
      <c r="S58" s="50" t="s">
        <v>102</v>
      </c>
      <c r="T58" s="6" t="s">
        <v>18</v>
      </c>
      <c r="U58" s="6" t="s">
        <v>506</v>
      </c>
      <c r="V58" s="6" t="s">
        <v>505</v>
      </c>
      <c r="W58" s="50">
        <v>0</v>
      </c>
      <c r="X58" s="50" t="s">
        <v>516</v>
      </c>
      <c r="Y58" s="50" t="s">
        <v>147</v>
      </c>
      <c r="Z58" s="35"/>
      <c r="AA58" s="35"/>
    </row>
    <row r="59" spans="1:27" s="52" customFormat="1" ht="105.75" customHeight="1">
      <c r="A59" s="1">
        <v>44</v>
      </c>
      <c r="B59" s="2" t="s">
        <v>7</v>
      </c>
      <c r="C59" s="50" t="s">
        <v>8</v>
      </c>
      <c r="D59" s="1" t="s">
        <v>189</v>
      </c>
      <c r="E59" s="3" t="s">
        <v>190</v>
      </c>
      <c r="F59" s="59" t="s">
        <v>191</v>
      </c>
      <c r="G59" s="3" t="s">
        <v>192</v>
      </c>
      <c r="H59" s="3" t="s">
        <v>193</v>
      </c>
      <c r="I59" s="84" t="s">
        <v>14</v>
      </c>
      <c r="J59" s="3" t="s">
        <v>26</v>
      </c>
      <c r="K59" s="63">
        <v>1</v>
      </c>
      <c r="L59" s="67">
        <f t="shared" si="2"/>
        <v>108035.71428571428</v>
      </c>
      <c r="M59" s="7">
        <v>108035.71428571428</v>
      </c>
      <c r="N59" s="7"/>
      <c r="O59" s="7"/>
      <c r="P59" s="7"/>
      <c r="Q59" s="50" t="s">
        <v>101</v>
      </c>
      <c r="R59" s="50" t="s">
        <v>515</v>
      </c>
      <c r="S59" s="50" t="s">
        <v>102</v>
      </c>
      <c r="T59" s="6" t="s">
        <v>18</v>
      </c>
      <c r="U59" s="6" t="s">
        <v>506</v>
      </c>
      <c r="V59" s="6" t="s">
        <v>505</v>
      </c>
      <c r="W59" s="50">
        <v>0</v>
      </c>
      <c r="X59" s="50" t="s">
        <v>516</v>
      </c>
      <c r="Y59" s="50" t="s">
        <v>147</v>
      </c>
      <c r="Z59" s="35"/>
      <c r="AA59" s="35"/>
    </row>
    <row r="60" spans="1:27" s="52" customFormat="1" ht="109.5" customHeight="1">
      <c r="A60" s="1">
        <v>45</v>
      </c>
      <c r="B60" s="58" t="s">
        <v>7</v>
      </c>
      <c r="C60" s="3" t="s">
        <v>8</v>
      </c>
      <c r="D60" s="1" t="s">
        <v>189</v>
      </c>
      <c r="E60" s="1" t="s">
        <v>190</v>
      </c>
      <c r="F60" s="65" t="s">
        <v>191</v>
      </c>
      <c r="G60" s="3" t="s">
        <v>194</v>
      </c>
      <c r="H60" s="3" t="s">
        <v>195</v>
      </c>
      <c r="I60" s="84" t="s">
        <v>14</v>
      </c>
      <c r="J60" s="3" t="s">
        <v>26</v>
      </c>
      <c r="K60" s="63">
        <v>1</v>
      </c>
      <c r="L60" s="67">
        <f t="shared" si="2"/>
        <v>108035.71428571428</v>
      </c>
      <c r="M60" s="7">
        <v>108035.71428571428</v>
      </c>
      <c r="N60" s="7"/>
      <c r="O60" s="7"/>
      <c r="P60" s="7"/>
      <c r="Q60" s="50" t="s">
        <v>101</v>
      </c>
      <c r="R60" s="50" t="s">
        <v>515</v>
      </c>
      <c r="S60" s="50" t="s">
        <v>102</v>
      </c>
      <c r="T60" s="6" t="s">
        <v>18</v>
      </c>
      <c r="U60" s="6" t="s">
        <v>506</v>
      </c>
      <c r="V60" s="6" t="s">
        <v>505</v>
      </c>
      <c r="W60" s="50">
        <v>0</v>
      </c>
      <c r="X60" s="50" t="s">
        <v>516</v>
      </c>
      <c r="Y60" s="50" t="s">
        <v>147</v>
      </c>
      <c r="Z60" s="35"/>
      <c r="AA60" s="35"/>
    </row>
    <row r="61" spans="1:27" s="52" customFormat="1" ht="109.5" customHeight="1">
      <c r="A61" s="1">
        <v>46</v>
      </c>
      <c r="B61" s="58" t="s">
        <v>7</v>
      </c>
      <c r="C61" s="3" t="s">
        <v>8</v>
      </c>
      <c r="D61" s="1" t="s">
        <v>189</v>
      </c>
      <c r="E61" s="1" t="s">
        <v>190</v>
      </c>
      <c r="F61" s="65" t="s">
        <v>191</v>
      </c>
      <c r="G61" s="3" t="s">
        <v>196</v>
      </c>
      <c r="H61" s="3" t="s">
        <v>197</v>
      </c>
      <c r="I61" s="84" t="s">
        <v>14</v>
      </c>
      <c r="J61" s="3" t="s">
        <v>26</v>
      </c>
      <c r="K61" s="63">
        <v>1</v>
      </c>
      <c r="L61" s="67">
        <f t="shared" si="2"/>
        <v>108035.71428571428</v>
      </c>
      <c r="M61" s="7">
        <v>108035.71428571428</v>
      </c>
      <c r="N61" s="7"/>
      <c r="O61" s="7"/>
      <c r="P61" s="7"/>
      <c r="Q61" s="50" t="s">
        <v>101</v>
      </c>
      <c r="R61" s="50" t="s">
        <v>515</v>
      </c>
      <c r="S61" s="50" t="s">
        <v>102</v>
      </c>
      <c r="T61" s="6" t="s">
        <v>18</v>
      </c>
      <c r="U61" s="6" t="s">
        <v>506</v>
      </c>
      <c r="V61" s="6" t="s">
        <v>505</v>
      </c>
      <c r="W61" s="50">
        <v>0</v>
      </c>
      <c r="X61" s="50" t="s">
        <v>516</v>
      </c>
      <c r="Y61" s="50" t="s">
        <v>147</v>
      </c>
      <c r="Z61" s="35"/>
      <c r="AA61" s="35"/>
    </row>
    <row r="62" spans="1:27" s="53" customFormat="1" ht="105.75" customHeight="1">
      <c r="A62" s="1">
        <v>47</v>
      </c>
      <c r="B62" s="58" t="s">
        <v>7</v>
      </c>
      <c r="C62" s="3" t="s">
        <v>8</v>
      </c>
      <c r="D62" s="1" t="s">
        <v>189</v>
      </c>
      <c r="E62" s="1" t="s">
        <v>190</v>
      </c>
      <c r="F62" s="65" t="s">
        <v>191</v>
      </c>
      <c r="G62" s="3" t="s">
        <v>198</v>
      </c>
      <c r="H62" s="3" t="s">
        <v>199</v>
      </c>
      <c r="I62" s="84" t="s">
        <v>14</v>
      </c>
      <c r="J62" s="3" t="s">
        <v>26</v>
      </c>
      <c r="K62" s="63">
        <v>1</v>
      </c>
      <c r="L62" s="67">
        <f t="shared" si="2"/>
        <v>108035.71428571428</v>
      </c>
      <c r="M62" s="7">
        <v>108035.71428571428</v>
      </c>
      <c r="N62" s="7"/>
      <c r="O62" s="7"/>
      <c r="P62" s="7"/>
      <c r="Q62" s="50" t="s">
        <v>101</v>
      </c>
      <c r="R62" s="50" t="s">
        <v>515</v>
      </c>
      <c r="S62" s="50" t="s">
        <v>102</v>
      </c>
      <c r="T62" s="6" t="s">
        <v>18</v>
      </c>
      <c r="U62" s="6" t="s">
        <v>506</v>
      </c>
      <c r="V62" s="6" t="s">
        <v>505</v>
      </c>
      <c r="W62" s="50">
        <v>0</v>
      </c>
      <c r="X62" s="50" t="s">
        <v>516</v>
      </c>
      <c r="Y62" s="50" t="s">
        <v>147</v>
      </c>
      <c r="Z62" s="35"/>
      <c r="AA62" s="35"/>
    </row>
    <row r="63" spans="1:27" s="53" customFormat="1" ht="107.25" customHeight="1">
      <c r="A63" s="1">
        <v>48</v>
      </c>
      <c r="B63" s="58" t="s">
        <v>7</v>
      </c>
      <c r="C63" s="3" t="s">
        <v>8</v>
      </c>
      <c r="D63" s="1" t="s">
        <v>200</v>
      </c>
      <c r="E63" s="3" t="s">
        <v>201</v>
      </c>
      <c r="F63" s="59" t="s">
        <v>174</v>
      </c>
      <c r="G63" s="3" t="s">
        <v>202</v>
      </c>
      <c r="H63" s="3" t="s">
        <v>203</v>
      </c>
      <c r="I63" s="84" t="s">
        <v>14</v>
      </c>
      <c r="J63" s="3" t="s">
        <v>26</v>
      </c>
      <c r="K63" s="63">
        <v>1</v>
      </c>
      <c r="L63" s="67">
        <f t="shared" si="2"/>
        <v>225535.71428571426</v>
      </c>
      <c r="M63" s="7">
        <v>225535.71428571426</v>
      </c>
      <c r="N63" s="7"/>
      <c r="O63" s="7"/>
      <c r="P63" s="7"/>
      <c r="Q63" s="50" t="s">
        <v>101</v>
      </c>
      <c r="R63" s="50" t="s">
        <v>515</v>
      </c>
      <c r="S63" s="50" t="s">
        <v>102</v>
      </c>
      <c r="T63" s="6" t="s">
        <v>18</v>
      </c>
      <c r="U63" s="6" t="s">
        <v>506</v>
      </c>
      <c r="V63" s="6" t="s">
        <v>505</v>
      </c>
      <c r="W63" s="50">
        <v>0</v>
      </c>
      <c r="X63" s="50" t="s">
        <v>516</v>
      </c>
      <c r="Y63" s="50" t="s">
        <v>147</v>
      </c>
      <c r="Z63" s="35"/>
      <c r="AA63" s="35"/>
    </row>
    <row r="64" spans="1:27" s="53" customFormat="1" ht="111" customHeight="1">
      <c r="A64" s="1">
        <v>49</v>
      </c>
      <c r="B64" s="58" t="s">
        <v>7</v>
      </c>
      <c r="C64" s="3" t="s">
        <v>8</v>
      </c>
      <c r="D64" s="1" t="s">
        <v>189</v>
      </c>
      <c r="E64" s="1" t="s">
        <v>190</v>
      </c>
      <c r="F64" s="65" t="s">
        <v>191</v>
      </c>
      <c r="G64" s="3" t="s">
        <v>204</v>
      </c>
      <c r="H64" s="3" t="s">
        <v>205</v>
      </c>
      <c r="I64" s="84" t="s">
        <v>14</v>
      </c>
      <c r="J64" s="3" t="s">
        <v>26</v>
      </c>
      <c r="K64" s="63">
        <v>1</v>
      </c>
      <c r="L64" s="67">
        <f t="shared" si="2"/>
        <v>71250</v>
      </c>
      <c r="M64" s="7">
        <v>71250</v>
      </c>
      <c r="N64" s="7"/>
      <c r="O64" s="7"/>
      <c r="P64" s="7"/>
      <c r="Q64" s="50" t="s">
        <v>101</v>
      </c>
      <c r="R64" s="50" t="s">
        <v>515</v>
      </c>
      <c r="S64" s="50" t="s">
        <v>102</v>
      </c>
      <c r="T64" s="6" t="s">
        <v>18</v>
      </c>
      <c r="U64" s="6" t="s">
        <v>506</v>
      </c>
      <c r="V64" s="6" t="s">
        <v>505</v>
      </c>
      <c r="W64" s="50">
        <v>0</v>
      </c>
      <c r="X64" s="50" t="s">
        <v>516</v>
      </c>
      <c r="Y64" s="50" t="s">
        <v>147</v>
      </c>
      <c r="Z64" s="35"/>
      <c r="AA64" s="35"/>
    </row>
    <row r="65" spans="1:27" s="53" customFormat="1" ht="118.5" customHeight="1">
      <c r="A65" s="1">
        <v>50</v>
      </c>
      <c r="B65" s="58" t="s">
        <v>7</v>
      </c>
      <c r="C65" s="3" t="s">
        <v>8</v>
      </c>
      <c r="D65" s="1" t="s">
        <v>200</v>
      </c>
      <c r="E65" s="3" t="s">
        <v>201</v>
      </c>
      <c r="F65" s="59" t="s">
        <v>174</v>
      </c>
      <c r="G65" s="3" t="s">
        <v>206</v>
      </c>
      <c r="H65" s="3" t="s">
        <v>207</v>
      </c>
      <c r="I65" s="84" t="s">
        <v>14</v>
      </c>
      <c r="J65" s="3" t="s">
        <v>26</v>
      </c>
      <c r="K65" s="63">
        <v>1</v>
      </c>
      <c r="L65" s="67">
        <f t="shared" si="2"/>
        <v>67053.57142857142</v>
      </c>
      <c r="M65" s="7">
        <v>67053.57142857142</v>
      </c>
      <c r="N65" s="7"/>
      <c r="O65" s="7"/>
      <c r="P65" s="7"/>
      <c r="Q65" s="50" t="s">
        <v>101</v>
      </c>
      <c r="R65" s="50" t="s">
        <v>515</v>
      </c>
      <c r="S65" s="50" t="s">
        <v>102</v>
      </c>
      <c r="T65" s="6" t="s">
        <v>18</v>
      </c>
      <c r="U65" s="6" t="s">
        <v>506</v>
      </c>
      <c r="V65" s="6" t="s">
        <v>505</v>
      </c>
      <c r="W65" s="50">
        <v>0</v>
      </c>
      <c r="X65" s="50" t="s">
        <v>516</v>
      </c>
      <c r="Y65" s="50" t="s">
        <v>147</v>
      </c>
      <c r="Z65" s="35"/>
      <c r="AA65" s="35"/>
    </row>
    <row r="66" spans="1:27" s="64" customFormat="1" ht="109.5" customHeight="1">
      <c r="A66" s="1">
        <v>51</v>
      </c>
      <c r="B66" s="58" t="s">
        <v>7</v>
      </c>
      <c r="C66" s="3" t="s">
        <v>8</v>
      </c>
      <c r="D66" s="1" t="s">
        <v>189</v>
      </c>
      <c r="E66" s="1" t="s">
        <v>190</v>
      </c>
      <c r="F66" s="65" t="s">
        <v>191</v>
      </c>
      <c r="G66" s="3" t="s">
        <v>208</v>
      </c>
      <c r="H66" s="3" t="s">
        <v>209</v>
      </c>
      <c r="I66" s="84" t="s">
        <v>14</v>
      </c>
      <c r="J66" s="3" t="s">
        <v>26</v>
      </c>
      <c r="K66" s="63">
        <v>1</v>
      </c>
      <c r="L66" s="67">
        <f t="shared" si="2"/>
        <v>77053.57142857142</v>
      </c>
      <c r="M66" s="7">
        <v>77053.57142857142</v>
      </c>
      <c r="N66" s="7"/>
      <c r="O66" s="7"/>
      <c r="P66" s="7"/>
      <c r="Q66" s="50" t="s">
        <v>101</v>
      </c>
      <c r="R66" s="50" t="s">
        <v>515</v>
      </c>
      <c r="S66" s="50" t="s">
        <v>102</v>
      </c>
      <c r="T66" s="6" t="s">
        <v>18</v>
      </c>
      <c r="U66" s="6" t="s">
        <v>506</v>
      </c>
      <c r="V66" s="6" t="s">
        <v>505</v>
      </c>
      <c r="W66" s="50">
        <v>0</v>
      </c>
      <c r="X66" s="50" t="s">
        <v>516</v>
      </c>
      <c r="Y66" s="50" t="s">
        <v>147</v>
      </c>
      <c r="Z66" s="35"/>
      <c r="AA66" s="35"/>
    </row>
    <row r="67" spans="1:27" s="53" customFormat="1" ht="114.75" customHeight="1">
      <c r="A67" s="1">
        <v>52</v>
      </c>
      <c r="B67" s="58" t="s">
        <v>7</v>
      </c>
      <c r="C67" s="3" t="s">
        <v>8</v>
      </c>
      <c r="D67" s="1" t="s">
        <v>200</v>
      </c>
      <c r="E67" s="3" t="s">
        <v>201</v>
      </c>
      <c r="F67" s="59" t="s">
        <v>174</v>
      </c>
      <c r="G67" s="3" t="s">
        <v>210</v>
      </c>
      <c r="H67" s="3" t="s">
        <v>211</v>
      </c>
      <c r="I67" s="84" t="s">
        <v>14</v>
      </c>
      <c r="J67" s="3" t="s">
        <v>26</v>
      </c>
      <c r="K67" s="63">
        <v>1</v>
      </c>
      <c r="L67" s="67">
        <f t="shared" si="2"/>
        <v>106249.99999999999</v>
      </c>
      <c r="M67" s="7">
        <v>106249.99999999999</v>
      </c>
      <c r="N67" s="7"/>
      <c r="O67" s="7"/>
      <c r="P67" s="7"/>
      <c r="Q67" s="50" t="s">
        <v>101</v>
      </c>
      <c r="R67" s="50" t="s">
        <v>515</v>
      </c>
      <c r="S67" s="50" t="s">
        <v>102</v>
      </c>
      <c r="T67" s="6" t="s">
        <v>18</v>
      </c>
      <c r="U67" s="6" t="s">
        <v>506</v>
      </c>
      <c r="V67" s="6" t="s">
        <v>505</v>
      </c>
      <c r="W67" s="50">
        <v>0</v>
      </c>
      <c r="X67" s="50" t="s">
        <v>516</v>
      </c>
      <c r="Y67" s="50" t="s">
        <v>147</v>
      </c>
      <c r="Z67" s="35"/>
      <c r="AA67" s="35"/>
    </row>
    <row r="68" spans="1:27" s="52" customFormat="1" ht="122.25" customHeight="1">
      <c r="A68" s="1">
        <v>53</v>
      </c>
      <c r="B68" s="2" t="s">
        <v>7</v>
      </c>
      <c r="C68" s="50" t="s">
        <v>8</v>
      </c>
      <c r="D68" s="1" t="s">
        <v>212</v>
      </c>
      <c r="E68" s="50" t="s">
        <v>213</v>
      </c>
      <c r="F68" s="50" t="s">
        <v>214</v>
      </c>
      <c r="G68" s="50" t="s">
        <v>215</v>
      </c>
      <c r="H68" s="50" t="s">
        <v>216</v>
      </c>
      <c r="I68" s="8" t="s">
        <v>14</v>
      </c>
      <c r="J68" s="50" t="s">
        <v>26</v>
      </c>
      <c r="K68" s="66">
        <v>30</v>
      </c>
      <c r="L68" s="67">
        <v>2620.54</v>
      </c>
      <c r="M68" s="67">
        <f>K68*L68</f>
        <v>78616.2</v>
      </c>
      <c r="N68" s="67"/>
      <c r="O68" s="67"/>
      <c r="P68" s="67"/>
      <c r="Q68" s="1" t="s">
        <v>101</v>
      </c>
      <c r="R68" s="50" t="s">
        <v>508</v>
      </c>
      <c r="S68" s="1" t="s">
        <v>217</v>
      </c>
      <c r="T68" s="68" t="s">
        <v>18</v>
      </c>
      <c r="U68" s="6" t="s">
        <v>506</v>
      </c>
      <c r="V68" s="6" t="s">
        <v>505</v>
      </c>
      <c r="W68" s="1">
        <v>0</v>
      </c>
      <c r="X68" s="6" t="s">
        <v>517</v>
      </c>
      <c r="Y68" s="1" t="s">
        <v>218</v>
      </c>
      <c r="Z68" s="35"/>
      <c r="AA68" s="35"/>
    </row>
    <row r="69" spans="1:27" s="52" customFormat="1" ht="124.5" customHeight="1">
      <c r="A69" s="1">
        <v>54</v>
      </c>
      <c r="B69" s="2" t="s">
        <v>7</v>
      </c>
      <c r="C69" s="50" t="s">
        <v>8</v>
      </c>
      <c r="D69" s="1" t="s">
        <v>212</v>
      </c>
      <c r="E69" s="50" t="s">
        <v>213</v>
      </c>
      <c r="F69" s="50" t="s">
        <v>214</v>
      </c>
      <c r="G69" s="50" t="s">
        <v>219</v>
      </c>
      <c r="H69" s="50" t="s">
        <v>220</v>
      </c>
      <c r="I69" s="8" t="s">
        <v>14</v>
      </c>
      <c r="J69" s="50" t="s">
        <v>26</v>
      </c>
      <c r="K69" s="66">
        <v>20</v>
      </c>
      <c r="L69" s="67">
        <v>5119.6499999999996</v>
      </c>
      <c r="M69" s="67">
        <f>K69*L69</f>
        <v>102393</v>
      </c>
      <c r="N69" s="67"/>
      <c r="O69" s="67"/>
      <c r="P69" s="67"/>
      <c r="Q69" s="1" t="s">
        <v>101</v>
      </c>
      <c r="R69" s="50" t="s">
        <v>508</v>
      </c>
      <c r="S69" s="1" t="s">
        <v>217</v>
      </c>
      <c r="T69" s="68" t="s">
        <v>18</v>
      </c>
      <c r="U69" s="6" t="s">
        <v>506</v>
      </c>
      <c r="V69" s="6" t="s">
        <v>505</v>
      </c>
      <c r="W69" s="1">
        <v>0</v>
      </c>
      <c r="X69" s="6" t="s">
        <v>517</v>
      </c>
      <c r="Y69" s="1" t="s">
        <v>218</v>
      </c>
      <c r="Z69" s="35"/>
      <c r="AA69" s="35"/>
    </row>
    <row r="70" spans="1:27" s="52" customFormat="1" ht="132" customHeight="1">
      <c r="A70" s="1">
        <v>55</v>
      </c>
      <c r="B70" s="2" t="s">
        <v>7</v>
      </c>
      <c r="C70" s="50" t="s">
        <v>8</v>
      </c>
      <c r="D70" s="1" t="s">
        <v>212</v>
      </c>
      <c r="E70" s="50" t="s">
        <v>213</v>
      </c>
      <c r="F70" s="50" t="s">
        <v>214</v>
      </c>
      <c r="G70" s="50" t="s">
        <v>221</v>
      </c>
      <c r="H70" s="50" t="s">
        <v>222</v>
      </c>
      <c r="I70" s="8" t="s">
        <v>14</v>
      </c>
      <c r="J70" s="50" t="s">
        <v>26</v>
      </c>
      <c r="K70" s="66">
        <v>40</v>
      </c>
      <c r="L70" s="67">
        <v>11594.65</v>
      </c>
      <c r="M70" s="67">
        <f>K70*L70</f>
        <v>463786</v>
      </c>
      <c r="N70" s="67"/>
      <c r="O70" s="67"/>
      <c r="P70" s="67"/>
      <c r="Q70" s="1" t="s">
        <v>101</v>
      </c>
      <c r="R70" s="50" t="s">
        <v>508</v>
      </c>
      <c r="S70" s="1" t="s">
        <v>217</v>
      </c>
      <c r="T70" s="68" t="s">
        <v>18</v>
      </c>
      <c r="U70" s="6" t="s">
        <v>506</v>
      </c>
      <c r="V70" s="6" t="s">
        <v>505</v>
      </c>
      <c r="W70" s="1">
        <v>0</v>
      </c>
      <c r="X70" s="6" t="s">
        <v>517</v>
      </c>
      <c r="Y70" s="1" t="s">
        <v>218</v>
      </c>
      <c r="Z70" s="35"/>
      <c r="AA70" s="35"/>
    </row>
    <row r="71" spans="1:27" s="52" customFormat="1" ht="139.5" customHeight="1">
      <c r="A71" s="1">
        <v>56</v>
      </c>
      <c r="B71" s="2" t="s">
        <v>7</v>
      </c>
      <c r="C71" s="50" t="s">
        <v>8</v>
      </c>
      <c r="D71" s="1" t="s">
        <v>212</v>
      </c>
      <c r="E71" s="50" t="s">
        <v>213</v>
      </c>
      <c r="F71" s="50" t="s">
        <v>214</v>
      </c>
      <c r="G71" s="50" t="s">
        <v>223</v>
      </c>
      <c r="H71" s="50" t="s">
        <v>224</v>
      </c>
      <c r="I71" s="8" t="s">
        <v>14</v>
      </c>
      <c r="J71" s="50" t="s">
        <v>26</v>
      </c>
      <c r="K71" s="66">
        <v>60</v>
      </c>
      <c r="L71" s="67">
        <v>723.22</v>
      </c>
      <c r="M71" s="67">
        <f t="shared" ref="M71:M77" si="3">K71*L71</f>
        <v>43393.200000000004</v>
      </c>
      <c r="N71" s="67"/>
      <c r="O71" s="67"/>
      <c r="P71" s="67"/>
      <c r="Q71" s="1" t="s">
        <v>101</v>
      </c>
      <c r="R71" s="50" t="s">
        <v>508</v>
      </c>
      <c r="S71" s="1" t="s">
        <v>217</v>
      </c>
      <c r="T71" s="68" t="s">
        <v>18</v>
      </c>
      <c r="U71" s="6" t="s">
        <v>506</v>
      </c>
      <c r="V71" s="6" t="s">
        <v>505</v>
      </c>
      <c r="W71" s="1">
        <v>0</v>
      </c>
      <c r="X71" s="6" t="s">
        <v>517</v>
      </c>
      <c r="Y71" s="1" t="s">
        <v>218</v>
      </c>
      <c r="Z71" s="35"/>
      <c r="AA71" s="35"/>
    </row>
    <row r="72" spans="1:27" s="52" customFormat="1" ht="135.75" customHeight="1">
      <c r="A72" s="1">
        <v>57</v>
      </c>
      <c r="B72" s="2" t="s">
        <v>7</v>
      </c>
      <c r="C72" s="50" t="s">
        <v>8</v>
      </c>
      <c r="D72" s="1" t="s">
        <v>212</v>
      </c>
      <c r="E72" s="50" t="s">
        <v>213</v>
      </c>
      <c r="F72" s="50" t="s">
        <v>214</v>
      </c>
      <c r="G72" s="50" t="s">
        <v>225</v>
      </c>
      <c r="H72" s="50" t="s">
        <v>226</v>
      </c>
      <c r="I72" s="8" t="s">
        <v>14</v>
      </c>
      <c r="J72" s="50" t="s">
        <v>26</v>
      </c>
      <c r="K72" s="66">
        <v>15</v>
      </c>
      <c r="L72" s="67">
        <v>4102.68</v>
      </c>
      <c r="M72" s="67">
        <f t="shared" si="3"/>
        <v>61540.200000000004</v>
      </c>
      <c r="N72" s="67"/>
      <c r="O72" s="67"/>
      <c r="P72" s="67"/>
      <c r="Q72" s="1" t="s">
        <v>101</v>
      </c>
      <c r="R72" s="50" t="s">
        <v>508</v>
      </c>
      <c r="S72" s="1" t="s">
        <v>217</v>
      </c>
      <c r="T72" s="68" t="s">
        <v>18</v>
      </c>
      <c r="U72" s="6" t="s">
        <v>506</v>
      </c>
      <c r="V72" s="6" t="s">
        <v>505</v>
      </c>
      <c r="W72" s="1">
        <v>0</v>
      </c>
      <c r="X72" s="6" t="s">
        <v>517</v>
      </c>
      <c r="Y72" s="1" t="s">
        <v>218</v>
      </c>
      <c r="Z72" s="35"/>
      <c r="AA72" s="35"/>
    </row>
    <row r="73" spans="1:27" s="52" customFormat="1" ht="113.25" customHeight="1">
      <c r="A73" s="1">
        <v>58</v>
      </c>
      <c r="B73" s="2" t="s">
        <v>7</v>
      </c>
      <c r="C73" s="50" t="s">
        <v>8</v>
      </c>
      <c r="D73" s="1" t="s">
        <v>212</v>
      </c>
      <c r="E73" s="50" t="s">
        <v>213</v>
      </c>
      <c r="F73" s="50" t="s">
        <v>214</v>
      </c>
      <c r="G73" s="50" t="s">
        <v>227</v>
      </c>
      <c r="H73" s="50" t="s">
        <v>228</v>
      </c>
      <c r="I73" s="8" t="s">
        <v>14</v>
      </c>
      <c r="J73" s="50" t="s">
        <v>26</v>
      </c>
      <c r="K73" s="66">
        <v>40</v>
      </c>
      <c r="L73" s="67">
        <v>2014.29</v>
      </c>
      <c r="M73" s="67">
        <f t="shared" si="3"/>
        <v>80571.600000000006</v>
      </c>
      <c r="N73" s="67"/>
      <c r="O73" s="67"/>
      <c r="P73" s="67"/>
      <c r="Q73" s="1" t="s">
        <v>101</v>
      </c>
      <c r="R73" s="50" t="s">
        <v>508</v>
      </c>
      <c r="S73" s="1" t="s">
        <v>217</v>
      </c>
      <c r="T73" s="68" t="s">
        <v>18</v>
      </c>
      <c r="U73" s="6" t="s">
        <v>506</v>
      </c>
      <c r="V73" s="6" t="s">
        <v>505</v>
      </c>
      <c r="W73" s="1">
        <v>0</v>
      </c>
      <c r="X73" s="6" t="s">
        <v>517</v>
      </c>
      <c r="Y73" s="1" t="s">
        <v>218</v>
      </c>
      <c r="Z73" s="35"/>
      <c r="AA73" s="35"/>
    </row>
    <row r="74" spans="1:27" s="52" customFormat="1" ht="122.25" customHeight="1">
      <c r="A74" s="1">
        <v>59</v>
      </c>
      <c r="B74" s="2" t="s">
        <v>7</v>
      </c>
      <c r="C74" s="50" t="s">
        <v>8</v>
      </c>
      <c r="D74" s="1" t="s">
        <v>212</v>
      </c>
      <c r="E74" s="50" t="s">
        <v>213</v>
      </c>
      <c r="F74" s="50" t="s">
        <v>214</v>
      </c>
      <c r="G74" s="50" t="s">
        <v>229</v>
      </c>
      <c r="H74" s="50" t="s">
        <v>230</v>
      </c>
      <c r="I74" s="8" t="s">
        <v>14</v>
      </c>
      <c r="J74" s="50" t="s">
        <v>26</v>
      </c>
      <c r="K74" s="66">
        <v>20</v>
      </c>
      <c r="L74" s="67">
        <v>2711.61</v>
      </c>
      <c r="M74" s="67">
        <f t="shared" si="3"/>
        <v>54232.200000000004</v>
      </c>
      <c r="N74" s="67"/>
      <c r="O74" s="67"/>
      <c r="P74" s="67"/>
      <c r="Q74" s="1" t="s">
        <v>101</v>
      </c>
      <c r="R74" s="50" t="s">
        <v>508</v>
      </c>
      <c r="S74" s="1" t="s">
        <v>217</v>
      </c>
      <c r="T74" s="68" t="s">
        <v>18</v>
      </c>
      <c r="U74" s="6" t="s">
        <v>506</v>
      </c>
      <c r="V74" s="6" t="s">
        <v>505</v>
      </c>
      <c r="W74" s="1">
        <v>0</v>
      </c>
      <c r="X74" s="6" t="s">
        <v>517</v>
      </c>
      <c r="Y74" s="1" t="s">
        <v>218</v>
      </c>
      <c r="Z74" s="35"/>
      <c r="AA74" s="35"/>
    </row>
    <row r="75" spans="1:27" s="52" customFormat="1" ht="122.25" customHeight="1">
      <c r="A75" s="1">
        <v>60</v>
      </c>
      <c r="B75" s="2" t="s">
        <v>7</v>
      </c>
      <c r="C75" s="50" t="s">
        <v>8</v>
      </c>
      <c r="D75" s="1" t="s">
        <v>212</v>
      </c>
      <c r="E75" s="50" t="s">
        <v>213</v>
      </c>
      <c r="F75" s="50" t="s">
        <v>214</v>
      </c>
      <c r="G75" s="50" t="s">
        <v>231</v>
      </c>
      <c r="H75" s="50" t="s">
        <v>232</v>
      </c>
      <c r="I75" s="8" t="s">
        <v>14</v>
      </c>
      <c r="J75" s="50" t="s">
        <v>26</v>
      </c>
      <c r="K75" s="66">
        <v>10</v>
      </c>
      <c r="L75" s="67">
        <v>9352.68</v>
      </c>
      <c r="M75" s="67">
        <f t="shared" si="3"/>
        <v>93526.8</v>
      </c>
      <c r="N75" s="67"/>
      <c r="O75" s="67"/>
      <c r="P75" s="67"/>
      <c r="Q75" s="1" t="s">
        <v>101</v>
      </c>
      <c r="R75" s="50" t="s">
        <v>508</v>
      </c>
      <c r="S75" s="1" t="s">
        <v>217</v>
      </c>
      <c r="T75" s="68" t="s">
        <v>18</v>
      </c>
      <c r="U75" s="6" t="s">
        <v>506</v>
      </c>
      <c r="V75" s="6" t="s">
        <v>505</v>
      </c>
      <c r="W75" s="1">
        <v>0</v>
      </c>
      <c r="X75" s="6" t="s">
        <v>517</v>
      </c>
      <c r="Y75" s="1" t="s">
        <v>218</v>
      </c>
      <c r="Z75" s="35"/>
      <c r="AA75" s="35"/>
    </row>
    <row r="76" spans="1:27" s="52" customFormat="1" ht="129.75" customHeight="1">
      <c r="A76" s="1">
        <v>61</v>
      </c>
      <c r="B76" s="2" t="s">
        <v>7</v>
      </c>
      <c r="C76" s="50" t="s">
        <v>8</v>
      </c>
      <c r="D76" s="1" t="s">
        <v>212</v>
      </c>
      <c r="E76" s="50" t="s">
        <v>213</v>
      </c>
      <c r="F76" s="50" t="s">
        <v>214</v>
      </c>
      <c r="G76" s="50" t="s">
        <v>233</v>
      </c>
      <c r="H76" s="50" t="s">
        <v>234</v>
      </c>
      <c r="I76" s="8" t="s">
        <v>14</v>
      </c>
      <c r="J76" s="50" t="s">
        <v>26</v>
      </c>
      <c r="K76" s="66">
        <v>5</v>
      </c>
      <c r="L76" s="67">
        <v>43250</v>
      </c>
      <c r="M76" s="67">
        <f t="shared" si="3"/>
        <v>216250</v>
      </c>
      <c r="N76" s="67"/>
      <c r="O76" s="67"/>
      <c r="P76" s="67"/>
      <c r="Q76" s="1" t="s">
        <v>101</v>
      </c>
      <c r="R76" s="50" t="s">
        <v>508</v>
      </c>
      <c r="S76" s="1" t="s">
        <v>217</v>
      </c>
      <c r="T76" s="68" t="s">
        <v>18</v>
      </c>
      <c r="U76" s="6" t="s">
        <v>506</v>
      </c>
      <c r="V76" s="6" t="s">
        <v>505</v>
      </c>
      <c r="W76" s="1">
        <v>0</v>
      </c>
      <c r="X76" s="6" t="s">
        <v>517</v>
      </c>
      <c r="Y76" s="1" t="s">
        <v>218</v>
      </c>
      <c r="Z76" s="35"/>
      <c r="AA76" s="35"/>
    </row>
    <row r="77" spans="1:27" s="52" customFormat="1" ht="133.5" customHeight="1">
      <c r="A77" s="1">
        <v>62</v>
      </c>
      <c r="B77" s="2" t="s">
        <v>7</v>
      </c>
      <c r="C77" s="50" t="s">
        <v>8</v>
      </c>
      <c r="D77" s="1" t="s">
        <v>212</v>
      </c>
      <c r="E77" s="50" t="s">
        <v>213</v>
      </c>
      <c r="F77" s="50" t="s">
        <v>214</v>
      </c>
      <c r="G77" s="50" t="s">
        <v>235</v>
      </c>
      <c r="H77" s="50" t="s">
        <v>236</v>
      </c>
      <c r="I77" s="8" t="s">
        <v>14</v>
      </c>
      <c r="J77" s="50" t="s">
        <v>26</v>
      </c>
      <c r="K77" s="66">
        <v>15</v>
      </c>
      <c r="L77" s="67">
        <v>16553.580000000002</v>
      </c>
      <c r="M77" s="67">
        <f t="shared" si="3"/>
        <v>248303.7</v>
      </c>
      <c r="N77" s="67"/>
      <c r="O77" s="67"/>
      <c r="P77" s="67"/>
      <c r="Q77" s="1" t="s">
        <v>101</v>
      </c>
      <c r="R77" s="50" t="s">
        <v>508</v>
      </c>
      <c r="S77" s="1" t="s">
        <v>217</v>
      </c>
      <c r="T77" s="68" t="s">
        <v>18</v>
      </c>
      <c r="U77" s="6" t="s">
        <v>506</v>
      </c>
      <c r="V77" s="6" t="s">
        <v>505</v>
      </c>
      <c r="W77" s="1">
        <v>0</v>
      </c>
      <c r="X77" s="6" t="s">
        <v>517</v>
      </c>
      <c r="Y77" s="1" t="s">
        <v>218</v>
      </c>
      <c r="Z77" s="35"/>
      <c r="AA77" s="35"/>
    </row>
    <row r="78" spans="1:27" s="52" customFormat="1" ht="133.5" customHeight="1">
      <c r="A78" s="1">
        <v>63</v>
      </c>
      <c r="B78" s="2" t="s">
        <v>7</v>
      </c>
      <c r="C78" s="50" t="s">
        <v>8</v>
      </c>
      <c r="D78" s="1" t="s">
        <v>534</v>
      </c>
      <c r="E78" s="50" t="s">
        <v>535</v>
      </c>
      <c r="F78" s="50" t="s">
        <v>536</v>
      </c>
      <c r="G78" s="50" t="s">
        <v>537</v>
      </c>
      <c r="H78" s="50" t="s">
        <v>537</v>
      </c>
      <c r="I78" s="8" t="s">
        <v>533</v>
      </c>
      <c r="J78" s="50" t="s">
        <v>26</v>
      </c>
      <c r="K78" s="66">
        <v>1</v>
      </c>
      <c r="L78" s="67">
        <v>892857.14285714272</v>
      </c>
      <c r="M78" s="67">
        <v>892857.14285714272</v>
      </c>
      <c r="N78" s="67"/>
      <c r="O78" s="67"/>
      <c r="P78" s="67"/>
      <c r="Q78" s="1" t="s">
        <v>351</v>
      </c>
      <c r="R78" s="50" t="s">
        <v>540</v>
      </c>
      <c r="S78" s="50" t="s">
        <v>538</v>
      </c>
      <c r="T78" s="1" t="s">
        <v>18</v>
      </c>
      <c r="U78" s="6" t="s">
        <v>506</v>
      </c>
      <c r="V78" s="6" t="s">
        <v>505</v>
      </c>
      <c r="W78" s="1">
        <v>0</v>
      </c>
      <c r="X78" s="6" t="s">
        <v>516</v>
      </c>
      <c r="Y78" s="1" t="s">
        <v>539</v>
      </c>
      <c r="Z78" s="35"/>
      <c r="AA78" s="35"/>
    </row>
    <row r="79" spans="1:27" s="52" customFormat="1" ht="133.5" customHeight="1">
      <c r="A79" s="1">
        <v>64</v>
      </c>
      <c r="B79" s="2" t="s">
        <v>7</v>
      </c>
      <c r="C79" s="50" t="s">
        <v>8</v>
      </c>
      <c r="D79" s="1" t="s">
        <v>550</v>
      </c>
      <c r="E79" s="50" t="s">
        <v>552</v>
      </c>
      <c r="F79" s="50" t="s">
        <v>554</v>
      </c>
      <c r="G79" s="50" t="s">
        <v>555</v>
      </c>
      <c r="H79" s="50" t="s">
        <v>556</v>
      </c>
      <c r="I79" s="8" t="s">
        <v>546</v>
      </c>
      <c r="J79" s="50" t="s">
        <v>557</v>
      </c>
      <c r="K79" s="66">
        <v>368</v>
      </c>
      <c r="L79" s="67">
        <v>1160.7142857142856</v>
      </c>
      <c r="M79" s="67">
        <v>427142.8571428571</v>
      </c>
      <c r="N79" s="67"/>
      <c r="O79" s="67"/>
      <c r="P79" s="67"/>
      <c r="Q79" s="1" t="s">
        <v>280</v>
      </c>
      <c r="R79" s="3" t="s">
        <v>562</v>
      </c>
      <c r="S79" s="50" t="s">
        <v>561</v>
      </c>
      <c r="T79" s="1" t="s">
        <v>18</v>
      </c>
      <c r="U79" s="6" t="s">
        <v>506</v>
      </c>
      <c r="V79" s="6" t="s">
        <v>505</v>
      </c>
      <c r="W79" s="1" t="s">
        <v>19</v>
      </c>
      <c r="X79" s="6" t="s">
        <v>516</v>
      </c>
      <c r="Y79" s="1"/>
      <c r="Z79" s="35"/>
      <c r="AA79" s="35"/>
    </row>
    <row r="80" spans="1:27" s="52" customFormat="1" ht="133.5" customHeight="1">
      <c r="A80" s="1">
        <v>65</v>
      </c>
      <c r="B80" s="2" t="s">
        <v>7</v>
      </c>
      <c r="C80" s="50" t="s">
        <v>8</v>
      </c>
      <c r="D80" s="1" t="s">
        <v>551</v>
      </c>
      <c r="E80" s="50" t="s">
        <v>553</v>
      </c>
      <c r="F80" s="50" t="s">
        <v>558</v>
      </c>
      <c r="G80" s="50" t="s">
        <v>559</v>
      </c>
      <c r="H80" s="50" t="s">
        <v>560</v>
      </c>
      <c r="I80" s="8" t="s">
        <v>546</v>
      </c>
      <c r="J80" s="50" t="s">
        <v>85</v>
      </c>
      <c r="K80" s="66">
        <v>2024</v>
      </c>
      <c r="L80" s="67">
        <v>89.285714285714278</v>
      </c>
      <c r="M80" s="67">
        <v>180714.28571428571</v>
      </c>
      <c r="N80" s="67"/>
      <c r="O80" s="67"/>
      <c r="P80" s="67"/>
      <c r="Q80" s="1" t="s">
        <v>280</v>
      </c>
      <c r="R80" s="3" t="s">
        <v>562</v>
      </c>
      <c r="S80" s="50" t="s">
        <v>561</v>
      </c>
      <c r="T80" s="1" t="s">
        <v>18</v>
      </c>
      <c r="U80" s="6" t="s">
        <v>506</v>
      </c>
      <c r="V80" s="6" t="s">
        <v>505</v>
      </c>
      <c r="W80" s="1" t="s">
        <v>19</v>
      </c>
      <c r="X80" s="6" t="s">
        <v>516</v>
      </c>
      <c r="Y80" s="1"/>
      <c r="Z80" s="35"/>
      <c r="AA80" s="35"/>
    </row>
    <row r="81" spans="1:27" s="52" customFormat="1" ht="133.5" customHeight="1">
      <c r="A81" s="1">
        <v>66</v>
      </c>
      <c r="B81" s="2" t="s">
        <v>7</v>
      </c>
      <c r="C81" s="50" t="s">
        <v>8</v>
      </c>
      <c r="D81" s="1" t="s">
        <v>568</v>
      </c>
      <c r="E81" s="50" t="s">
        <v>570</v>
      </c>
      <c r="F81" s="50" t="s">
        <v>572</v>
      </c>
      <c r="G81" s="50" t="s">
        <v>573</v>
      </c>
      <c r="H81" s="50" t="s">
        <v>574</v>
      </c>
      <c r="I81" s="8" t="s">
        <v>546</v>
      </c>
      <c r="J81" s="50" t="s">
        <v>575</v>
      </c>
      <c r="K81" s="66">
        <v>100</v>
      </c>
      <c r="L81" s="67">
        <v>150</v>
      </c>
      <c r="M81" s="67">
        <v>15000</v>
      </c>
      <c r="N81" s="67"/>
      <c r="O81" s="67"/>
      <c r="P81" s="67"/>
      <c r="Q81" s="1" t="s">
        <v>583</v>
      </c>
      <c r="R81" s="3" t="s">
        <v>513</v>
      </c>
      <c r="S81" s="50" t="s">
        <v>17</v>
      </c>
      <c r="T81" s="1" t="s">
        <v>18</v>
      </c>
      <c r="U81" s="6" t="s">
        <v>506</v>
      </c>
      <c r="V81" s="6" t="s">
        <v>505</v>
      </c>
      <c r="W81" s="1">
        <v>0</v>
      </c>
      <c r="X81" s="6" t="s">
        <v>516</v>
      </c>
      <c r="Y81" s="1"/>
      <c r="Z81" s="35"/>
      <c r="AA81" s="35"/>
    </row>
    <row r="82" spans="1:27" s="52" customFormat="1" ht="173.25" customHeight="1">
      <c r="A82" s="1">
        <v>67</v>
      </c>
      <c r="B82" s="2" t="s">
        <v>7</v>
      </c>
      <c r="C82" s="50" t="s">
        <v>8</v>
      </c>
      <c r="D82" s="1" t="s">
        <v>569</v>
      </c>
      <c r="E82" s="50" t="s">
        <v>571</v>
      </c>
      <c r="F82" s="50" t="s">
        <v>576</v>
      </c>
      <c r="G82" s="50" t="s">
        <v>577</v>
      </c>
      <c r="H82" s="50" t="s">
        <v>578</v>
      </c>
      <c r="I82" s="8" t="s">
        <v>14</v>
      </c>
      <c r="J82" s="50" t="s">
        <v>579</v>
      </c>
      <c r="K82" s="66">
        <v>1000</v>
      </c>
      <c r="L82" s="67">
        <v>100</v>
      </c>
      <c r="M82" s="67">
        <v>100000</v>
      </c>
      <c r="N82" s="67"/>
      <c r="O82" s="67"/>
      <c r="P82" s="67"/>
      <c r="Q82" s="1" t="s">
        <v>268</v>
      </c>
      <c r="R82" s="3" t="s">
        <v>581</v>
      </c>
      <c r="S82" s="50" t="s">
        <v>580</v>
      </c>
      <c r="T82" s="1" t="s">
        <v>18</v>
      </c>
      <c r="U82" s="6" t="s">
        <v>506</v>
      </c>
      <c r="V82" s="6" t="s">
        <v>505</v>
      </c>
      <c r="W82" s="1">
        <v>0</v>
      </c>
      <c r="X82" s="6" t="s">
        <v>516</v>
      </c>
      <c r="Y82" s="1"/>
      <c r="Z82" s="35"/>
      <c r="AA82" s="35"/>
    </row>
    <row r="83" spans="1:27" s="52" customFormat="1" ht="173.25" customHeight="1">
      <c r="A83" s="1">
        <v>68</v>
      </c>
      <c r="B83" s="2" t="s">
        <v>7</v>
      </c>
      <c r="C83" s="50" t="s">
        <v>8</v>
      </c>
      <c r="D83" s="1" t="s">
        <v>605</v>
      </c>
      <c r="E83" s="50" t="s">
        <v>606</v>
      </c>
      <c r="F83" s="50" t="s">
        <v>607</v>
      </c>
      <c r="G83" s="50" t="s">
        <v>608</v>
      </c>
      <c r="H83" s="50" t="s">
        <v>609</v>
      </c>
      <c r="I83" s="8" t="s">
        <v>14</v>
      </c>
      <c r="J83" s="50" t="s">
        <v>26</v>
      </c>
      <c r="K83" s="66">
        <v>3</v>
      </c>
      <c r="L83" s="67">
        <v>12491.071428571428</v>
      </c>
      <c r="M83" s="67">
        <f>SUM(K83*L83/1.12)</f>
        <v>33458.227040816324</v>
      </c>
      <c r="N83" s="67"/>
      <c r="O83" s="67"/>
      <c r="P83" s="67"/>
      <c r="Q83" s="1" t="s">
        <v>341</v>
      </c>
      <c r="R83" s="3" t="s">
        <v>611</v>
      </c>
      <c r="S83" s="50" t="s">
        <v>612</v>
      </c>
      <c r="T83" s="1"/>
      <c r="U83" s="6" t="s">
        <v>506</v>
      </c>
      <c r="V83" s="6" t="s">
        <v>505</v>
      </c>
      <c r="W83" s="1">
        <v>0</v>
      </c>
      <c r="X83" s="6" t="s">
        <v>613</v>
      </c>
      <c r="Y83" s="1"/>
      <c r="Z83" s="35"/>
      <c r="AA83" s="35"/>
    </row>
    <row r="84" spans="1:27" s="52" customFormat="1" ht="173.25" customHeight="1">
      <c r="A84" s="1">
        <v>69</v>
      </c>
      <c r="B84" s="2" t="s">
        <v>7</v>
      </c>
      <c r="C84" s="50" t="s">
        <v>8</v>
      </c>
      <c r="D84" s="1" t="s">
        <v>614</v>
      </c>
      <c r="E84" s="50" t="s">
        <v>615</v>
      </c>
      <c r="F84" s="50" t="s">
        <v>616</v>
      </c>
      <c r="G84" s="50" t="s">
        <v>617</v>
      </c>
      <c r="H84" s="50" t="s">
        <v>618</v>
      </c>
      <c r="I84" s="8" t="s">
        <v>14</v>
      </c>
      <c r="J84" s="50" t="s">
        <v>26</v>
      </c>
      <c r="K84" s="66">
        <v>15</v>
      </c>
      <c r="L84" s="67">
        <v>3562.4999999999991</v>
      </c>
      <c r="M84" s="67">
        <f t="shared" ref="M84:M105" si="4">SUM(K84*L84/1.12)</f>
        <v>47712.053571428551</v>
      </c>
      <c r="N84" s="67"/>
      <c r="O84" s="67"/>
      <c r="P84" s="67"/>
      <c r="Q84" s="1" t="s">
        <v>341</v>
      </c>
      <c r="R84" s="3" t="s">
        <v>611</v>
      </c>
      <c r="S84" s="50" t="s">
        <v>612</v>
      </c>
      <c r="T84" s="1"/>
      <c r="U84" s="6" t="s">
        <v>506</v>
      </c>
      <c r="V84" s="6" t="s">
        <v>505</v>
      </c>
      <c r="W84" s="1">
        <v>0</v>
      </c>
      <c r="X84" s="6" t="s">
        <v>613</v>
      </c>
      <c r="Y84" s="1"/>
      <c r="Z84" s="35"/>
      <c r="AA84" s="35"/>
    </row>
    <row r="85" spans="1:27" s="52" customFormat="1" ht="173.25" customHeight="1">
      <c r="A85" s="1">
        <v>70</v>
      </c>
      <c r="B85" s="2" t="s">
        <v>7</v>
      </c>
      <c r="C85" s="50" t="s">
        <v>8</v>
      </c>
      <c r="D85" s="1" t="s">
        <v>619</v>
      </c>
      <c r="E85" s="50" t="s">
        <v>620</v>
      </c>
      <c r="F85" s="50" t="s">
        <v>621</v>
      </c>
      <c r="G85" s="50" t="s">
        <v>622</v>
      </c>
      <c r="H85" s="50" t="s">
        <v>623</v>
      </c>
      <c r="I85" s="8" t="s">
        <v>14</v>
      </c>
      <c r="J85" s="50" t="s">
        <v>26</v>
      </c>
      <c r="K85" s="66">
        <v>9</v>
      </c>
      <c r="L85" s="67">
        <v>7364.7959183673456</v>
      </c>
      <c r="M85" s="67">
        <f t="shared" si="4"/>
        <v>59181.395772594733</v>
      </c>
      <c r="N85" s="67"/>
      <c r="O85" s="67"/>
      <c r="P85" s="67"/>
      <c r="Q85" s="1" t="s">
        <v>341</v>
      </c>
      <c r="R85" s="3" t="s">
        <v>611</v>
      </c>
      <c r="S85" s="50" t="s">
        <v>612</v>
      </c>
      <c r="T85" s="1"/>
      <c r="U85" s="6" t="s">
        <v>506</v>
      </c>
      <c r="V85" s="6" t="s">
        <v>505</v>
      </c>
      <c r="W85" s="1">
        <v>0</v>
      </c>
      <c r="X85" s="6" t="s">
        <v>613</v>
      </c>
      <c r="Y85" s="1"/>
      <c r="Z85" s="35"/>
      <c r="AA85" s="35"/>
    </row>
    <row r="86" spans="1:27" s="52" customFormat="1" ht="173.25" customHeight="1">
      <c r="A86" s="1">
        <v>71</v>
      </c>
      <c r="B86" s="2" t="s">
        <v>7</v>
      </c>
      <c r="C86" s="50" t="s">
        <v>8</v>
      </c>
      <c r="D86" s="1" t="s">
        <v>624</v>
      </c>
      <c r="E86" s="50" t="s">
        <v>625</v>
      </c>
      <c r="F86" s="50" t="s">
        <v>626</v>
      </c>
      <c r="G86" s="50" t="s">
        <v>627</v>
      </c>
      <c r="H86" s="50" t="s">
        <v>628</v>
      </c>
      <c r="I86" s="8" t="s">
        <v>14</v>
      </c>
      <c r="J86" s="50" t="s">
        <v>26</v>
      </c>
      <c r="K86" s="66">
        <v>5</v>
      </c>
      <c r="L86" s="67">
        <v>2312.5</v>
      </c>
      <c r="M86" s="67">
        <f t="shared" si="4"/>
        <v>10323.660714285714</v>
      </c>
      <c r="N86" s="67"/>
      <c r="O86" s="67"/>
      <c r="P86" s="67"/>
      <c r="Q86" s="1" t="s">
        <v>341</v>
      </c>
      <c r="R86" s="3" t="s">
        <v>611</v>
      </c>
      <c r="S86" s="50" t="s">
        <v>612</v>
      </c>
      <c r="T86" s="1"/>
      <c r="U86" s="6" t="s">
        <v>506</v>
      </c>
      <c r="V86" s="6" t="s">
        <v>505</v>
      </c>
      <c r="W86" s="1">
        <v>0</v>
      </c>
      <c r="X86" s="6" t="s">
        <v>613</v>
      </c>
      <c r="Y86" s="1"/>
      <c r="Z86" s="35"/>
      <c r="AA86" s="35"/>
    </row>
    <row r="87" spans="1:27" s="52" customFormat="1" ht="173.25" customHeight="1">
      <c r="A87" s="1">
        <v>72</v>
      </c>
      <c r="B87" s="2" t="s">
        <v>7</v>
      </c>
      <c r="C87" s="50" t="s">
        <v>8</v>
      </c>
      <c r="D87" s="1" t="s">
        <v>629</v>
      </c>
      <c r="E87" s="50" t="s">
        <v>630</v>
      </c>
      <c r="F87" s="50" t="s">
        <v>631</v>
      </c>
      <c r="G87" s="50" t="s">
        <v>632</v>
      </c>
      <c r="H87" s="50" t="s">
        <v>633</v>
      </c>
      <c r="I87" s="8" t="s">
        <v>14</v>
      </c>
      <c r="J87" s="50" t="s">
        <v>26</v>
      </c>
      <c r="K87" s="66">
        <v>4</v>
      </c>
      <c r="L87" s="67">
        <v>4518.9504373177851</v>
      </c>
      <c r="M87" s="67">
        <f t="shared" si="4"/>
        <v>16139.108704706374</v>
      </c>
      <c r="N87" s="67"/>
      <c r="O87" s="67"/>
      <c r="P87" s="67"/>
      <c r="Q87" s="1" t="s">
        <v>341</v>
      </c>
      <c r="R87" s="3" t="s">
        <v>611</v>
      </c>
      <c r="S87" s="50" t="s">
        <v>612</v>
      </c>
      <c r="T87" s="1"/>
      <c r="U87" s="6" t="s">
        <v>506</v>
      </c>
      <c r="V87" s="6" t="s">
        <v>505</v>
      </c>
      <c r="W87" s="1">
        <v>0</v>
      </c>
      <c r="X87" s="6" t="s">
        <v>613</v>
      </c>
      <c r="Y87" s="1"/>
      <c r="Z87" s="35"/>
      <c r="AA87" s="35"/>
    </row>
    <row r="88" spans="1:27" s="52" customFormat="1" ht="173.25" customHeight="1">
      <c r="A88" s="1">
        <v>73</v>
      </c>
      <c r="B88" s="2" t="s">
        <v>7</v>
      </c>
      <c r="C88" s="50" t="s">
        <v>8</v>
      </c>
      <c r="D88" s="1" t="s">
        <v>634</v>
      </c>
      <c r="E88" s="50" t="s">
        <v>635</v>
      </c>
      <c r="F88" s="50" t="s">
        <v>636</v>
      </c>
      <c r="G88" s="50" t="s">
        <v>637</v>
      </c>
      <c r="H88" s="50" t="s">
        <v>636</v>
      </c>
      <c r="I88" s="8" t="s">
        <v>14</v>
      </c>
      <c r="J88" s="50" t="s">
        <v>26</v>
      </c>
      <c r="K88" s="66">
        <v>3</v>
      </c>
      <c r="L88" s="67">
        <v>4901.7857142857138</v>
      </c>
      <c r="M88" s="67">
        <f t="shared" si="4"/>
        <v>13129.783163265303</v>
      </c>
      <c r="N88" s="67"/>
      <c r="O88" s="67"/>
      <c r="P88" s="67"/>
      <c r="Q88" s="1" t="s">
        <v>341</v>
      </c>
      <c r="R88" s="3" t="s">
        <v>611</v>
      </c>
      <c r="S88" s="50" t="s">
        <v>612</v>
      </c>
      <c r="T88" s="1"/>
      <c r="U88" s="6" t="s">
        <v>506</v>
      </c>
      <c r="V88" s="6" t="s">
        <v>505</v>
      </c>
      <c r="W88" s="1">
        <v>0</v>
      </c>
      <c r="X88" s="6" t="s">
        <v>613</v>
      </c>
      <c r="Y88" s="1"/>
      <c r="Z88" s="35"/>
      <c r="AA88" s="35"/>
    </row>
    <row r="89" spans="1:27" s="52" customFormat="1" ht="173.25" customHeight="1">
      <c r="A89" s="1">
        <v>74</v>
      </c>
      <c r="B89" s="2" t="s">
        <v>7</v>
      </c>
      <c r="C89" s="50" t="s">
        <v>8</v>
      </c>
      <c r="D89" s="1" t="s">
        <v>638</v>
      </c>
      <c r="E89" s="50" t="s">
        <v>635</v>
      </c>
      <c r="F89" s="50" t="s">
        <v>639</v>
      </c>
      <c r="G89" s="50" t="s">
        <v>640</v>
      </c>
      <c r="H89" s="50" t="s">
        <v>639</v>
      </c>
      <c r="I89" s="8" t="s">
        <v>14</v>
      </c>
      <c r="J89" s="50" t="s">
        <v>26</v>
      </c>
      <c r="K89" s="66">
        <v>2</v>
      </c>
      <c r="L89" s="67">
        <v>4812.4999999999991</v>
      </c>
      <c r="M89" s="67">
        <f t="shared" si="4"/>
        <v>8593.7499999999982</v>
      </c>
      <c r="N89" s="67"/>
      <c r="O89" s="67"/>
      <c r="P89" s="67"/>
      <c r="Q89" s="1" t="s">
        <v>341</v>
      </c>
      <c r="R89" s="3" t="s">
        <v>611</v>
      </c>
      <c r="S89" s="50" t="s">
        <v>612</v>
      </c>
      <c r="T89" s="1"/>
      <c r="U89" s="6" t="s">
        <v>506</v>
      </c>
      <c r="V89" s="6" t="s">
        <v>505</v>
      </c>
      <c r="W89" s="1">
        <v>0</v>
      </c>
      <c r="X89" s="6" t="s">
        <v>613</v>
      </c>
      <c r="Y89" s="1"/>
      <c r="Z89" s="35"/>
      <c r="AA89" s="35"/>
    </row>
    <row r="90" spans="1:27" s="52" customFormat="1" ht="173.25" customHeight="1">
      <c r="A90" s="1">
        <v>75</v>
      </c>
      <c r="B90" s="2" t="s">
        <v>7</v>
      </c>
      <c r="C90" s="50" t="s">
        <v>8</v>
      </c>
      <c r="D90" s="1" t="s">
        <v>641</v>
      </c>
      <c r="E90" s="50" t="s">
        <v>625</v>
      </c>
      <c r="F90" s="50" t="s">
        <v>642</v>
      </c>
      <c r="G90" s="50" t="s">
        <v>643</v>
      </c>
      <c r="H90" s="50" t="s">
        <v>642</v>
      </c>
      <c r="I90" s="8" t="s">
        <v>14</v>
      </c>
      <c r="J90" s="50" t="s">
        <v>26</v>
      </c>
      <c r="K90" s="66">
        <v>3</v>
      </c>
      <c r="L90" s="67">
        <v>19553.571428571428</v>
      </c>
      <c r="M90" s="67">
        <f t="shared" si="4"/>
        <v>52375.637755102034</v>
      </c>
      <c r="N90" s="67"/>
      <c r="O90" s="67"/>
      <c r="P90" s="67"/>
      <c r="Q90" s="1" t="s">
        <v>341</v>
      </c>
      <c r="R90" s="3" t="s">
        <v>611</v>
      </c>
      <c r="S90" s="50" t="s">
        <v>612</v>
      </c>
      <c r="T90" s="1"/>
      <c r="U90" s="6" t="s">
        <v>506</v>
      </c>
      <c r="V90" s="6" t="s">
        <v>505</v>
      </c>
      <c r="W90" s="1">
        <v>0</v>
      </c>
      <c r="X90" s="6" t="s">
        <v>613</v>
      </c>
      <c r="Y90" s="1"/>
      <c r="Z90" s="35"/>
      <c r="AA90" s="35"/>
    </row>
    <row r="91" spans="1:27" s="52" customFormat="1" ht="173.25" customHeight="1">
      <c r="A91" s="1">
        <v>76</v>
      </c>
      <c r="B91" s="2" t="s">
        <v>7</v>
      </c>
      <c r="C91" s="50" t="s">
        <v>8</v>
      </c>
      <c r="D91" s="1" t="s">
        <v>644</v>
      </c>
      <c r="E91" s="50" t="s">
        <v>645</v>
      </c>
      <c r="F91" s="50" t="s">
        <v>646</v>
      </c>
      <c r="G91" s="50" t="s">
        <v>647</v>
      </c>
      <c r="H91" s="50" t="s">
        <v>648</v>
      </c>
      <c r="I91" s="8" t="s">
        <v>14</v>
      </c>
      <c r="J91" s="50" t="s">
        <v>26</v>
      </c>
      <c r="K91" s="66">
        <v>1</v>
      </c>
      <c r="L91" s="67">
        <v>11874.999999999998</v>
      </c>
      <c r="M91" s="67">
        <f t="shared" si="4"/>
        <v>10602.678571428569</v>
      </c>
      <c r="N91" s="67"/>
      <c r="O91" s="67"/>
      <c r="P91" s="67"/>
      <c r="Q91" s="1" t="s">
        <v>341</v>
      </c>
      <c r="R91" s="3" t="s">
        <v>611</v>
      </c>
      <c r="S91" s="50" t="s">
        <v>612</v>
      </c>
      <c r="T91" s="1"/>
      <c r="U91" s="6" t="s">
        <v>506</v>
      </c>
      <c r="V91" s="6" t="s">
        <v>505</v>
      </c>
      <c r="W91" s="1">
        <v>0</v>
      </c>
      <c r="X91" s="6" t="s">
        <v>613</v>
      </c>
      <c r="Y91" s="1"/>
      <c r="Z91" s="35"/>
      <c r="AA91" s="35"/>
    </row>
    <row r="92" spans="1:27" s="52" customFormat="1" ht="173.25" customHeight="1">
      <c r="A92" s="1">
        <v>77</v>
      </c>
      <c r="B92" s="2" t="s">
        <v>7</v>
      </c>
      <c r="C92" s="50" t="s">
        <v>8</v>
      </c>
      <c r="D92" s="1" t="s">
        <v>649</v>
      </c>
      <c r="E92" s="50" t="s">
        <v>650</v>
      </c>
      <c r="F92" s="50" t="s">
        <v>651</v>
      </c>
      <c r="G92" s="50" t="s">
        <v>652</v>
      </c>
      <c r="H92" s="50" t="s">
        <v>653</v>
      </c>
      <c r="I92" s="8" t="s">
        <v>14</v>
      </c>
      <c r="J92" s="50" t="s">
        <v>26</v>
      </c>
      <c r="K92" s="66">
        <v>1</v>
      </c>
      <c r="L92" s="67">
        <v>11517.857142857141</v>
      </c>
      <c r="M92" s="67">
        <f t="shared" si="4"/>
        <v>10283.80102040816</v>
      </c>
      <c r="N92" s="67"/>
      <c r="O92" s="67"/>
      <c r="P92" s="67"/>
      <c r="Q92" s="1" t="s">
        <v>341</v>
      </c>
      <c r="R92" s="3" t="s">
        <v>611</v>
      </c>
      <c r="S92" s="50" t="s">
        <v>612</v>
      </c>
      <c r="T92" s="1"/>
      <c r="U92" s="6" t="s">
        <v>506</v>
      </c>
      <c r="V92" s="6" t="s">
        <v>505</v>
      </c>
      <c r="W92" s="1">
        <v>0</v>
      </c>
      <c r="X92" s="6" t="s">
        <v>613</v>
      </c>
      <c r="Y92" s="1"/>
      <c r="Z92" s="35"/>
      <c r="AA92" s="35"/>
    </row>
    <row r="93" spans="1:27" s="52" customFormat="1" ht="173.25" customHeight="1">
      <c r="A93" s="1">
        <v>78</v>
      </c>
      <c r="B93" s="2" t="s">
        <v>7</v>
      </c>
      <c r="C93" s="50" t="s">
        <v>8</v>
      </c>
      <c r="D93" s="1" t="s">
        <v>654</v>
      </c>
      <c r="E93" s="50" t="s">
        <v>650</v>
      </c>
      <c r="F93" s="50" t="s">
        <v>655</v>
      </c>
      <c r="G93" s="50" t="s">
        <v>656</v>
      </c>
      <c r="H93" s="50" t="s">
        <v>657</v>
      </c>
      <c r="I93" s="8" t="s">
        <v>14</v>
      </c>
      <c r="J93" s="50" t="s">
        <v>26</v>
      </c>
      <c r="K93" s="66">
        <v>1</v>
      </c>
      <c r="L93" s="67">
        <v>3562.4999999999995</v>
      </c>
      <c r="M93" s="67">
        <f t="shared" si="4"/>
        <v>3180.8035714285706</v>
      </c>
      <c r="N93" s="67"/>
      <c r="O93" s="67"/>
      <c r="P93" s="67"/>
      <c r="Q93" s="1" t="s">
        <v>341</v>
      </c>
      <c r="R93" s="3" t="s">
        <v>611</v>
      </c>
      <c r="S93" s="50" t="s">
        <v>612</v>
      </c>
      <c r="T93" s="1"/>
      <c r="U93" s="6" t="s">
        <v>506</v>
      </c>
      <c r="V93" s="6" t="s">
        <v>505</v>
      </c>
      <c r="W93" s="1">
        <v>0</v>
      </c>
      <c r="X93" s="6" t="s">
        <v>613</v>
      </c>
      <c r="Y93" s="1"/>
      <c r="Z93" s="35"/>
      <c r="AA93" s="35"/>
    </row>
    <row r="94" spans="1:27" s="52" customFormat="1" ht="173.25" customHeight="1">
      <c r="A94" s="1">
        <v>79</v>
      </c>
      <c r="B94" s="2" t="s">
        <v>7</v>
      </c>
      <c r="C94" s="50" t="s">
        <v>8</v>
      </c>
      <c r="D94" s="1" t="s">
        <v>658</v>
      </c>
      <c r="E94" s="50" t="s">
        <v>659</v>
      </c>
      <c r="F94" s="50" t="s">
        <v>660</v>
      </c>
      <c r="G94" s="50" t="s">
        <v>661</v>
      </c>
      <c r="H94" s="50" t="s">
        <v>662</v>
      </c>
      <c r="I94" s="8" t="s">
        <v>14</v>
      </c>
      <c r="J94" s="50" t="s">
        <v>26</v>
      </c>
      <c r="K94" s="66">
        <v>1</v>
      </c>
      <c r="L94" s="67">
        <v>17410.714285714283</v>
      </c>
      <c r="M94" s="67">
        <f t="shared" si="4"/>
        <v>15545.280612244893</v>
      </c>
      <c r="N94" s="67"/>
      <c r="O94" s="67"/>
      <c r="P94" s="67"/>
      <c r="Q94" s="1" t="s">
        <v>341</v>
      </c>
      <c r="R94" s="3" t="s">
        <v>611</v>
      </c>
      <c r="S94" s="50" t="s">
        <v>612</v>
      </c>
      <c r="T94" s="1"/>
      <c r="U94" s="6" t="s">
        <v>506</v>
      </c>
      <c r="V94" s="6" t="s">
        <v>505</v>
      </c>
      <c r="W94" s="1">
        <v>0</v>
      </c>
      <c r="X94" s="6" t="s">
        <v>613</v>
      </c>
      <c r="Y94" s="1"/>
      <c r="Z94" s="35"/>
      <c r="AA94" s="35"/>
    </row>
    <row r="95" spans="1:27" s="52" customFormat="1" ht="173.25" customHeight="1">
      <c r="A95" s="1">
        <v>80</v>
      </c>
      <c r="B95" s="2" t="s">
        <v>7</v>
      </c>
      <c r="C95" s="50" t="s">
        <v>8</v>
      </c>
      <c r="D95" s="1" t="s">
        <v>663</v>
      </c>
      <c r="E95" s="50" t="s">
        <v>664</v>
      </c>
      <c r="F95" s="50" t="s">
        <v>665</v>
      </c>
      <c r="G95" s="50" t="s">
        <v>666</v>
      </c>
      <c r="H95" s="50" t="s">
        <v>667</v>
      </c>
      <c r="I95" s="8" t="s">
        <v>14</v>
      </c>
      <c r="J95" s="50" t="s">
        <v>26</v>
      </c>
      <c r="K95" s="66">
        <v>1</v>
      </c>
      <c r="L95" s="67">
        <v>51696.428571428565</v>
      </c>
      <c r="M95" s="67">
        <f t="shared" si="4"/>
        <v>46157.525510204068</v>
      </c>
      <c r="N95" s="67"/>
      <c r="O95" s="67"/>
      <c r="P95" s="67"/>
      <c r="Q95" s="1" t="s">
        <v>341</v>
      </c>
      <c r="R95" s="3" t="s">
        <v>611</v>
      </c>
      <c r="S95" s="50" t="s">
        <v>612</v>
      </c>
      <c r="T95" s="1"/>
      <c r="U95" s="6" t="s">
        <v>506</v>
      </c>
      <c r="V95" s="6" t="s">
        <v>505</v>
      </c>
      <c r="W95" s="1">
        <v>0</v>
      </c>
      <c r="X95" s="6" t="s">
        <v>613</v>
      </c>
      <c r="Y95" s="1"/>
      <c r="Z95" s="35"/>
      <c r="AA95" s="35"/>
    </row>
    <row r="96" spans="1:27" s="52" customFormat="1" ht="173.25" customHeight="1">
      <c r="A96" s="1">
        <v>81</v>
      </c>
      <c r="B96" s="2" t="s">
        <v>7</v>
      </c>
      <c r="C96" s="50" t="s">
        <v>8</v>
      </c>
      <c r="D96" s="1" t="s">
        <v>668</v>
      </c>
      <c r="E96" s="50" t="s">
        <v>664</v>
      </c>
      <c r="F96" s="50" t="s">
        <v>669</v>
      </c>
      <c r="G96" s="50" t="s">
        <v>670</v>
      </c>
      <c r="H96" s="50" t="s">
        <v>671</v>
      </c>
      <c r="I96" s="8" t="s">
        <v>14</v>
      </c>
      <c r="J96" s="50" t="s">
        <v>26</v>
      </c>
      <c r="K96" s="66">
        <v>1</v>
      </c>
      <c r="L96" s="67">
        <v>21339.285714285714</v>
      </c>
      <c r="M96" s="67">
        <f t="shared" si="4"/>
        <v>19052.933673469386</v>
      </c>
      <c r="N96" s="67"/>
      <c r="O96" s="67"/>
      <c r="P96" s="67"/>
      <c r="Q96" s="1" t="s">
        <v>341</v>
      </c>
      <c r="R96" s="3" t="s">
        <v>611</v>
      </c>
      <c r="S96" s="50" t="s">
        <v>612</v>
      </c>
      <c r="T96" s="1"/>
      <c r="U96" s="6" t="s">
        <v>506</v>
      </c>
      <c r="V96" s="6" t="s">
        <v>505</v>
      </c>
      <c r="W96" s="1">
        <v>0</v>
      </c>
      <c r="X96" s="6" t="s">
        <v>613</v>
      </c>
      <c r="Y96" s="1"/>
      <c r="Z96" s="35"/>
      <c r="AA96" s="35"/>
    </row>
    <row r="97" spans="1:27" s="52" customFormat="1" ht="173.25" customHeight="1">
      <c r="A97" s="1">
        <v>82</v>
      </c>
      <c r="B97" s="2" t="s">
        <v>7</v>
      </c>
      <c r="C97" s="50" t="s">
        <v>8</v>
      </c>
      <c r="D97" s="1" t="s">
        <v>672</v>
      </c>
      <c r="E97" s="50" t="s">
        <v>673</v>
      </c>
      <c r="F97" s="50" t="s">
        <v>674</v>
      </c>
      <c r="G97" s="50" t="s">
        <v>675</v>
      </c>
      <c r="H97" s="50" t="s">
        <v>676</v>
      </c>
      <c r="I97" s="8" t="s">
        <v>14</v>
      </c>
      <c r="J97" s="50" t="s">
        <v>26</v>
      </c>
      <c r="K97" s="66">
        <v>1</v>
      </c>
      <c r="L97" s="67">
        <v>5794.6428571428569</v>
      </c>
      <c r="M97" s="67">
        <f t="shared" si="4"/>
        <v>5173.7882653061215</v>
      </c>
      <c r="N97" s="67"/>
      <c r="O97" s="67"/>
      <c r="P97" s="67"/>
      <c r="Q97" s="1" t="s">
        <v>341</v>
      </c>
      <c r="R97" s="3" t="s">
        <v>611</v>
      </c>
      <c r="S97" s="50" t="s">
        <v>612</v>
      </c>
      <c r="T97" s="1"/>
      <c r="U97" s="6" t="s">
        <v>506</v>
      </c>
      <c r="V97" s="6" t="s">
        <v>505</v>
      </c>
      <c r="W97" s="1">
        <v>0</v>
      </c>
      <c r="X97" s="6" t="s">
        <v>613</v>
      </c>
      <c r="Y97" s="1"/>
      <c r="Z97" s="35"/>
      <c r="AA97" s="35"/>
    </row>
    <row r="98" spans="1:27" s="52" customFormat="1" ht="173.25" customHeight="1">
      <c r="A98" s="1">
        <v>83</v>
      </c>
      <c r="B98" s="2" t="s">
        <v>7</v>
      </c>
      <c r="C98" s="50" t="s">
        <v>8</v>
      </c>
      <c r="D98" s="1" t="s">
        <v>677</v>
      </c>
      <c r="E98" s="50" t="s">
        <v>678</v>
      </c>
      <c r="F98" s="50" t="s">
        <v>679</v>
      </c>
      <c r="G98" s="50" t="s">
        <v>680</v>
      </c>
      <c r="H98" s="50" t="s">
        <v>681</v>
      </c>
      <c r="I98" s="8" t="s">
        <v>14</v>
      </c>
      <c r="J98" s="50" t="s">
        <v>26</v>
      </c>
      <c r="K98" s="66">
        <v>100</v>
      </c>
      <c r="L98" s="67">
        <v>35.714285714285708</v>
      </c>
      <c r="M98" s="67">
        <f t="shared" si="4"/>
        <v>3188.7755102040805</v>
      </c>
      <c r="N98" s="67"/>
      <c r="O98" s="67"/>
      <c r="P98" s="67"/>
      <c r="Q98" s="1" t="s">
        <v>341</v>
      </c>
      <c r="R98" s="3" t="s">
        <v>611</v>
      </c>
      <c r="S98" s="50" t="s">
        <v>612</v>
      </c>
      <c r="T98" s="1"/>
      <c r="U98" s="6" t="s">
        <v>506</v>
      </c>
      <c r="V98" s="6" t="s">
        <v>505</v>
      </c>
      <c r="W98" s="1">
        <v>0</v>
      </c>
      <c r="X98" s="6" t="s">
        <v>613</v>
      </c>
      <c r="Y98" s="1"/>
      <c r="Z98" s="35"/>
      <c r="AA98" s="35"/>
    </row>
    <row r="99" spans="1:27" s="52" customFormat="1" ht="173.25" customHeight="1">
      <c r="A99" s="1">
        <v>84</v>
      </c>
      <c r="B99" s="2" t="s">
        <v>7</v>
      </c>
      <c r="C99" s="50" t="s">
        <v>8</v>
      </c>
      <c r="D99" s="1" t="s">
        <v>682</v>
      </c>
      <c r="E99" s="50" t="s">
        <v>650</v>
      </c>
      <c r="F99" s="50" t="s">
        <v>683</v>
      </c>
      <c r="G99" s="50" t="s">
        <v>684</v>
      </c>
      <c r="H99" s="50" t="s">
        <v>685</v>
      </c>
      <c r="I99" s="8" t="s">
        <v>14</v>
      </c>
      <c r="J99" s="50" t="s">
        <v>26</v>
      </c>
      <c r="K99" s="66">
        <v>1</v>
      </c>
      <c r="L99" s="67">
        <v>54464.28571428571</v>
      </c>
      <c r="M99" s="67">
        <f t="shared" si="4"/>
        <v>48628.826530612234</v>
      </c>
      <c r="N99" s="67"/>
      <c r="O99" s="67"/>
      <c r="P99" s="67"/>
      <c r="Q99" s="1" t="s">
        <v>341</v>
      </c>
      <c r="R99" s="3" t="s">
        <v>611</v>
      </c>
      <c r="S99" s="50" t="s">
        <v>612</v>
      </c>
      <c r="T99" s="1"/>
      <c r="U99" s="6" t="s">
        <v>506</v>
      </c>
      <c r="V99" s="6" t="s">
        <v>505</v>
      </c>
      <c r="W99" s="1">
        <v>0</v>
      </c>
      <c r="X99" s="6" t="s">
        <v>613</v>
      </c>
      <c r="Y99" s="1"/>
      <c r="Z99" s="35"/>
      <c r="AA99" s="35"/>
    </row>
    <row r="100" spans="1:27" s="52" customFormat="1" ht="173.25" customHeight="1">
      <c r="A100" s="1">
        <v>85</v>
      </c>
      <c r="B100" s="2" t="s">
        <v>7</v>
      </c>
      <c r="C100" s="50" t="s">
        <v>8</v>
      </c>
      <c r="D100" s="1" t="s">
        <v>686</v>
      </c>
      <c r="E100" s="50" t="s">
        <v>687</v>
      </c>
      <c r="F100" s="50" t="s">
        <v>688</v>
      </c>
      <c r="G100" s="50" t="s">
        <v>689</v>
      </c>
      <c r="H100" s="50" t="s">
        <v>690</v>
      </c>
      <c r="I100" s="8" t="s">
        <v>14</v>
      </c>
      <c r="J100" s="50" t="s">
        <v>26</v>
      </c>
      <c r="K100" s="66">
        <v>1</v>
      </c>
      <c r="L100" s="67">
        <v>17325.892857142855</v>
      </c>
      <c r="M100" s="67">
        <f t="shared" si="4"/>
        <v>15469.547193877548</v>
      </c>
      <c r="N100" s="67"/>
      <c r="O100" s="67"/>
      <c r="P100" s="67"/>
      <c r="Q100" s="1" t="s">
        <v>341</v>
      </c>
      <c r="R100" s="3" t="s">
        <v>611</v>
      </c>
      <c r="S100" s="50" t="s">
        <v>612</v>
      </c>
      <c r="T100" s="1"/>
      <c r="U100" s="6" t="s">
        <v>506</v>
      </c>
      <c r="V100" s="6" t="s">
        <v>505</v>
      </c>
      <c r="W100" s="1">
        <v>0</v>
      </c>
      <c r="X100" s="6" t="s">
        <v>613</v>
      </c>
      <c r="Y100" s="1"/>
      <c r="Z100" s="35"/>
      <c r="AA100" s="35"/>
    </row>
    <row r="101" spans="1:27" s="52" customFormat="1" ht="173.25" customHeight="1">
      <c r="A101" s="1">
        <v>86</v>
      </c>
      <c r="B101" s="2" t="s">
        <v>7</v>
      </c>
      <c r="C101" s="50" t="s">
        <v>8</v>
      </c>
      <c r="D101" s="1" t="s">
        <v>691</v>
      </c>
      <c r="E101" s="50" t="s">
        <v>692</v>
      </c>
      <c r="F101" s="50" t="s">
        <v>693</v>
      </c>
      <c r="G101" s="50" t="s">
        <v>694</v>
      </c>
      <c r="H101" s="50" t="s">
        <v>695</v>
      </c>
      <c r="I101" s="8" t="s">
        <v>14</v>
      </c>
      <c r="J101" s="50" t="s">
        <v>26</v>
      </c>
      <c r="K101" s="66">
        <v>1</v>
      </c>
      <c r="L101" s="67">
        <v>6241.0714285714275</v>
      </c>
      <c r="M101" s="67">
        <f t="shared" si="4"/>
        <v>5572.3852040816309</v>
      </c>
      <c r="N101" s="67"/>
      <c r="O101" s="67"/>
      <c r="P101" s="67"/>
      <c r="Q101" s="1" t="s">
        <v>341</v>
      </c>
      <c r="R101" s="3" t="s">
        <v>611</v>
      </c>
      <c r="S101" s="50" t="s">
        <v>612</v>
      </c>
      <c r="T101" s="1"/>
      <c r="U101" s="6" t="s">
        <v>506</v>
      </c>
      <c r="V101" s="6" t="s">
        <v>505</v>
      </c>
      <c r="W101" s="1">
        <v>0</v>
      </c>
      <c r="X101" s="6" t="s">
        <v>613</v>
      </c>
      <c r="Y101" s="1"/>
      <c r="Z101" s="35"/>
      <c r="AA101" s="35"/>
    </row>
    <row r="102" spans="1:27" s="52" customFormat="1" ht="173.25" customHeight="1">
      <c r="A102" s="1">
        <v>87</v>
      </c>
      <c r="B102" s="2" t="s">
        <v>7</v>
      </c>
      <c r="C102" s="50" t="s">
        <v>8</v>
      </c>
      <c r="D102" s="1" t="s">
        <v>696</v>
      </c>
      <c r="E102" s="50" t="s">
        <v>697</v>
      </c>
      <c r="F102" s="50" t="s">
        <v>698</v>
      </c>
      <c r="G102" s="50" t="s">
        <v>699</v>
      </c>
      <c r="H102" s="50" t="s">
        <v>700</v>
      </c>
      <c r="I102" s="8" t="s">
        <v>14</v>
      </c>
      <c r="J102" s="50" t="s">
        <v>26</v>
      </c>
      <c r="K102" s="66">
        <v>1</v>
      </c>
      <c r="L102" s="67">
        <v>705.35714285714278</v>
      </c>
      <c r="M102" s="67">
        <f t="shared" si="4"/>
        <v>629.78316326530603</v>
      </c>
      <c r="N102" s="67"/>
      <c r="O102" s="67"/>
      <c r="P102" s="67"/>
      <c r="Q102" s="1" t="s">
        <v>341</v>
      </c>
      <c r="R102" s="3" t="s">
        <v>611</v>
      </c>
      <c r="S102" s="50" t="s">
        <v>612</v>
      </c>
      <c r="T102" s="1"/>
      <c r="U102" s="6" t="s">
        <v>506</v>
      </c>
      <c r="V102" s="6" t="s">
        <v>505</v>
      </c>
      <c r="W102" s="1">
        <v>0</v>
      </c>
      <c r="X102" s="6" t="s">
        <v>613</v>
      </c>
      <c r="Y102" s="1"/>
      <c r="Z102" s="35"/>
      <c r="AA102" s="35"/>
    </row>
    <row r="103" spans="1:27" s="52" customFormat="1" ht="173.25" customHeight="1">
      <c r="A103" s="1">
        <v>88</v>
      </c>
      <c r="B103" s="2" t="s">
        <v>7</v>
      </c>
      <c r="C103" s="50" t="s">
        <v>8</v>
      </c>
      <c r="D103" s="1" t="s">
        <v>701</v>
      </c>
      <c r="E103" s="50" t="s">
        <v>702</v>
      </c>
      <c r="F103" s="50" t="s">
        <v>703</v>
      </c>
      <c r="G103" s="50" t="s">
        <v>704</v>
      </c>
      <c r="H103" s="50" t="s">
        <v>705</v>
      </c>
      <c r="I103" s="8" t="s">
        <v>14</v>
      </c>
      <c r="J103" s="50" t="s">
        <v>26</v>
      </c>
      <c r="K103" s="66">
        <v>2</v>
      </c>
      <c r="L103" s="67">
        <v>24821.428571428569</v>
      </c>
      <c r="M103" s="67">
        <f t="shared" si="4"/>
        <v>44323.979591836724</v>
      </c>
      <c r="N103" s="67"/>
      <c r="O103" s="67"/>
      <c r="P103" s="67"/>
      <c r="Q103" s="1" t="s">
        <v>341</v>
      </c>
      <c r="R103" s="3" t="s">
        <v>611</v>
      </c>
      <c r="S103" s="50" t="s">
        <v>612</v>
      </c>
      <c r="T103" s="1"/>
      <c r="U103" s="6" t="s">
        <v>506</v>
      </c>
      <c r="V103" s="6" t="s">
        <v>505</v>
      </c>
      <c r="W103" s="1">
        <v>0</v>
      </c>
      <c r="X103" s="6" t="s">
        <v>613</v>
      </c>
      <c r="Y103" s="1"/>
      <c r="Z103" s="35"/>
      <c r="AA103" s="35"/>
    </row>
    <row r="104" spans="1:27" s="52" customFormat="1" ht="173.25" customHeight="1">
      <c r="A104" s="1">
        <v>89</v>
      </c>
      <c r="B104" s="2" t="s">
        <v>7</v>
      </c>
      <c r="C104" s="50" t="s">
        <v>8</v>
      </c>
      <c r="D104" s="1" t="s">
        <v>706</v>
      </c>
      <c r="E104" s="50" t="s">
        <v>707</v>
      </c>
      <c r="F104" s="50" t="s">
        <v>708</v>
      </c>
      <c r="G104" s="50" t="s">
        <v>709</v>
      </c>
      <c r="H104" s="50" t="s">
        <v>710</v>
      </c>
      <c r="I104" s="8" t="s">
        <v>14</v>
      </c>
      <c r="J104" s="50" t="s">
        <v>26</v>
      </c>
      <c r="K104" s="66">
        <v>20</v>
      </c>
      <c r="L104" s="67">
        <v>2133.9285714285711</v>
      </c>
      <c r="M104" s="67">
        <f t="shared" si="4"/>
        <v>38105.867346938765</v>
      </c>
      <c r="N104" s="67"/>
      <c r="O104" s="67"/>
      <c r="P104" s="67"/>
      <c r="Q104" s="1" t="s">
        <v>341</v>
      </c>
      <c r="R104" s="3" t="s">
        <v>611</v>
      </c>
      <c r="S104" s="50" t="s">
        <v>612</v>
      </c>
      <c r="T104" s="1"/>
      <c r="U104" s="6" t="s">
        <v>506</v>
      </c>
      <c r="V104" s="6" t="s">
        <v>505</v>
      </c>
      <c r="W104" s="1">
        <v>0</v>
      </c>
      <c r="X104" s="6" t="s">
        <v>613</v>
      </c>
      <c r="Y104" s="1"/>
      <c r="Z104" s="35"/>
      <c r="AA104" s="35"/>
    </row>
    <row r="105" spans="1:27" s="52" customFormat="1" ht="173.25" customHeight="1">
      <c r="A105" s="1">
        <v>90</v>
      </c>
      <c r="B105" s="2" t="s">
        <v>7</v>
      </c>
      <c r="C105" s="50" t="s">
        <v>8</v>
      </c>
      <c r="D105" s="1" t="s">
        <v>711</v>
      </c>
      <c r="E105" s="50" t="s">
        <v>712</v>
      </c>
      <c r="F105" s="50" t="s">
        <v>713</v>
      </c>
      <c r="G105" s="50" t="s">
        <v>712</v>
      </c>
      <c r="H105" s="50" t="s">
        <v>712</v>
      </c>
      <c r="I105" s="8" t="s">
        <v>14</v>
      </c>
      <c r="J105" s="50" t="s">
        <v>26</v>
      </c>
      <c r="K105" s="66">
        <v>3</v>
      </c>
      <c r="L105" s="67">
        <v>4008.9285714285711</v>
      </c>
      <c r="M105" s="67">
        <f t="shared" si="4"/>
        <v>10738.201530612243</v>
      </c>
      <c r="N105" s="67"/>
      <c r="O105" s="67"/>
      <c r="P105" s="67"/>
      <c r="Q105" s="1" t="s">
        <v>341</v>
      </c>
      <c r="R105" s="3" t="s">
        <v>611</v>
      </c>
      <c r="S105" s="50" t="s">
        <v>612</v>
      </c>
      <c r="T105" s="1"/>
      <c r="U105" s="6" t="s">
        <v>506</v>
      </c>
      <c r="V105" s="6" t="s">
        <v>505</v>
      </c>
      <c r="W105" s="1">
        <v>0</v>
      </c>
      <c r="X105" s="6" t="s">
        <v>613</v>
      </c>
      <c r="Y105" s="1"/>
      <c r="Z105" s="35"/>
      <c r="AA105" s="35"/>
    </row>
    <row r="106" spans="1:27">
      <c r="A106" s="99" t="s">
        <v>237</v>
      </c>
      <c r="B106" s="100"/>
      <c r="C106" s="100"/>
      <c r="D106" s="100"/>
      <c r="E106" s="100"/>
      <c r="F106" s="100"/>
      <c r="G106" s="100"/>
      <c r="H106" s="100"/>
      <c r="I106" s="100"/>
      <c r="J106" s="100"/>
      <c r="K106" s="100"/>
      <c r="L106" s="100"/>
      <c r="M106" s="100"/>
      <c r="N106" s="100"/>
      <c r="O106" s="100"/>
      <c r="P106" s="100"/>
      <c r="Q106" s="100"/>
      <c r="R106" s="100"/>
      <c r="S106" s="100"/>
      <c r="T106" s="100"/>
      <c r="U106" s="100"/>
      <c r="V106" s="100"/>
      <c r="W106" s="100"/>
      <c r="X106" s="100"/>
      <c r="Y106" s="101"/>
      <c r="Z106" s="35"/>
      <c r="AA106" s="35"/>
    </row>
    <row r="107" spans="1:27" ht="131.25" customHeight="1">
      <c r="A107" s="1">
        <v>1</v>
      </c>
      <c r="B107" s="2" t="s">
        <v>7</v>
      </c>
      <c r="C107" s="50" t="s">
        <v>238</v>
      </c>
      <c r="D107" s="1" t="s">
        <v>239</v>
      </c>
      <c r="E107" s="50" t="s">
        <v>240</v>
      </c>
      <c r="F107" s="50" t="s">
        <v>240</v>
      </c>
      <c r="G107" s="50" t="s">
        <v>241</v>
      </c>
      <c r="H107" s="50" t="s">
        <v>240</v>
      </c>
      <c r="I107" s="8" t="s">
        <v>14</v>
      </c>
      <c r="J107" s="50" t="s">
        <v>242</v>
      </c>
      <c r="K107" s="3">
        <v>1</v>
      </c>
      <c r="L107" s="67">
        <f>M107/K107</f>
        <v>714285.7142857142</v>
      </c>
      <c r="M107" s="67">
        <v>714285.7142857142</v>
      </c>
      <c r="N107" s="7"/>
      <c r="O107" s="7"/>
      <c r="P107" s="7"/>
      <c r="Q107" s="66" t="s">
        <v>101</v>
      </c>
      <c r="R107" s="50" t="s">
        <v>515</v>
      </c>
      <c r="S107" s="50" t="s">
        <v>102</v>
      </c>
      <c r="T107" s="6" t="s">
        <v>18</v>
      </c>
      <c r="U107" s="6" t="s">
        <v>506</v>
      </c>
      <c r="V107" s="6" t="s">
        <v>505</v>
      </c>
      <c r="W107" s="3">
        <v>0</v>
      </c>
      <c r="X107" s="3" t="s">
        <v>516</v>
      </c>
      <c r="Y107" s="69" t="s">
        <v>243</v>
      </c>
      <c r="Z107" s="35"/>
      <c r="AA107" s="35"/>
    </row>
    <row r="108" spans="1:27" ht="140.25" customHeight="1">
      <c r="A108" s="1">
        <v>2</v>
      </c>
      <c r="B108" s="2" t="s">
        <v>7</v>
      </c>
      <c r="C108" s="50" t="s">
        <v>238</v>
      </c>
      <c r="D108" s="1" t="s">
        <v>244</v>
      </c>
      <c r="E108" s="50" t="s">
        <v>245</v>
      </c>
      <c r="F108" s="50" t="s">
        <v>246</v>
      </c>
      <c r="G108" s="50" t="s">
        <v>247</v>
      </c>
      <c r="H108" s="50" t="s">
        <v>248</v>
      </c>
      <c r="I108" s="8" t="s">
        <v>14</v>
      </c>
      <c r="J108" s="50" t="s">
        <v>242</v>
      </c>
      <c r="K108" s="51">
        <v>1</v>
      </c>
      <c r="L108" s="67">
        <f t="array" ref="L108:M108">[2]!'!Лист1!R85C12:R85C13'</f>
        <v>883928.57142857136</v>
      </c>
      <c r="M108" s="67">
        <v>883928.57142857136</v>
      </c>
      <c r="N108" s="56"/>
      <c r="O108" s="7"/>
      <c r="P108" s="56"/>
      <c r="Q108" s="1" t="s">
        <v>313</v>
      </c>
      <c r="R108" s="50" t="s">
        <v>510</v>
      </c>
      <c r="S108" s="70" t="s">
        <v>250</v>
      </c>
      <c r="T108" s="68" t="s">
        <v>18</v>
      </c>
      <c r="U108" s="6" t="s">
        <v>506</v>
      </c>
      <c r="V108" s="6" t="s">
        <v>505</v>
      </c>
      <c r="W108" s="71">
        <v>1</v>
      </c>
      <c r="X108" s="3" t="s">
        <v>516</v>
      </c>
      <c r="Y108" s="65" t="s">
        <v>251</v>
      </c>
      <c r="Z108" s="35"/>
      <c r="AA108" s="35"/>
    </row>
    <row r="109" spans="1:27" ht="111" customHeight="1">
      <c r="A109" s="1">
        <v>3</v>
      </c>
      <c r="B109" s="2" t="s">
        <v>7</v>
      </c>
      <c r="C109" s="50" t="s">
        <v>238</v>
      </c>
      <c r="D109" s="1" t="s">
        <v>252</v>
      </c>
      <c r="E109" s="50" t="s">
        <v>253</v>
      </c>
      <c r="F109" s="50" t="s">
        <v>254</v>
      </c>
      <c r="G109" s="50" t="s">
        <v>255</v>
      </c>
      <c r="H109" s="50" t="s">
        <v>256</v>
      </c>
      <c r="I109" s="51" t="s">
        <v>14</v>
      </c>
      <c r="J109" s="51" t="s">
        <v>242</v>
      </c>
      <c r="K109" s="3">
        <v>1</v>
      </c>
      <c r="L109" s="67">
        <v>2839285.7142857141</v>
      </c>
      <c r="M109" s="67">
        <v>2839285.7142857141</v>
      </c>
      <c r="N109" s="7"/>
      <c r="O109" s="7"/>
      <c r="P109" s="7"/>
      <c r="Q109" s="66" t="s">
        <v>101</v>
      </c>
      <c r="R109" s="50" t="s">
        <v>515</v>
      </c>
      <c r="S109" s="66" t="s">
        <v>102</v>
      </c>
      <c r="T109" s="66" t="s">
        <v>18</v>
      </c>
      <c r="U109" s="6" t="s">
        <v>506</v>
      </c>
      <c r="V109" s="6" t="s">
        <v>505</v>
      </c>
      <c r="W109" s="66">
        <v>0</v>
      </c>
      <c r="X109" s="3" t="s">
        <v>516</v>
      </c>
      <c r="Y109" s="65" t="s">
        <v>257</v>
      </c>
      <c r="Z109" s="35"/>
      <c r="AA109" s="35"/>
    </row>
    <row r="110" spans="1:27" ht="111" customHeight="1">
      <c r="A110" s="1">
        <v>4</v>
      </c>
      <c r="B110" s="2" t="s">
        <v>7</v>
      </c>
      <c r="C110" s="50" t="s">
        <v>238</v>
      </c>
      <c r="D110" s="1" t="s">
        <v>258</v>
      </c>
      <c r="E110" s="50" t="s">
        <v>259</v>
      </c>
      <c r="F110" s="50" t="s">
        <v>260</v>
      </c>
      <c r="G110" s="50" t="s">
        <v>261</v>
      </c>
      <c r="H110" s="50" t="s">
        <v>262</v>
      </c>
      <c r="I110" s="8" t="s">
        <v>14</v>
      </c>
      <c r="J110" s="50" t="s">
        <v>242</v>
      </c>
      <c r="K110" s="51">
        <v>1</v>
      </c>
      <c r="L110" s="67">
        <f>M110</f>
        <v>1907142.857142857</v>
      </c>
      <c r="M110" s="67">
        <v>1907142.857142857</v>
      </c>
      <c r="N110" s="56"/>
      <c r="O110" s="7"/>
      <c r="P110" s="56"/>
      <c r="Q110" s="50" t="s">
        <v>101</v>
      </c>
      <c r="R110" s="50" t="s">
        <v>515</v>
      </c>
      <c r="S110" s="8" t="s">
        <v>102</v>
      </c>
      <c r="T110" s="6" t="s">
        <v>18</v>
      </c>
      <c r="U110" s="6" t="s">
        <v>506</v>
      </c>
      <c r="V110" s="6" t="s">
        <v>505</v>
      </c>
      <c r="W110" s="50">
        <v>0</v>
      </c>
      <c r="X110" s="3" t="s">
        <v>516</v>
      </c>
      <c r="Y110" s="1" t="s">
        <v>263</v>
      </c>
      <c r="Z110" s="35"/>
      <c r="AA110" s="35"/>
    </row>
    <row r="111" spans="1:27" ht="113.25" customHeight="1">
      <c r="A111" s="1">
        <v>5</v>
      </c>
      <c r="B111" s="2" t="s">
        <v>7</v>
      </c>
      <c r="C111" s="50" t="s">
        <v>238</v>
      </c>
      <c r="D111" s="1" t="s">
        <v>264</v>
      </c>
      <c r="E111" s="50" t="s">
        <v>265</v>
      </c>
      <c r="F111" s="50" t="s">
        <v>265</v>
      </c>
      <c r="G111" s="50" t="s">
        <v>266</v>
      </c>
      <c r="H111" s="50" t="s">
        <v>267</v>
      </c>
      <c r="I111" s="8" t="s">
        <v>734</v>
      </c>
      <c r="J111" s="50" t="s">
        <v>242</v>
      </c>
      <c r="K111" s="51">
        <v>1</v>
      </c>
      <c r="L111" s="67">
        <f>M111</f>
        <v>1446428.5714285714</v>
      </c>
      <c r="M111" s="67">
        <v>1446428.5714285714</v>
      </c>
      <c r="N111" s="56"/>
      <c r="O111" s="7"/>
      <c r="P111" s="56"/>
      <c r="Q111" s="50" t="s">
        <v>268</v>
      </c>
      <c r="R111" s="50" t="s">
        <v>586</v>
      </c>
      <c r="S111" s="70" t="s">
        <v>733</v>
      </c>
      <c r="T111" s="6" t="s">
        <v>18</v>
      </c>
      <c r="U111" s="6" t="s">
        <v>506</v>
      </c>
      <c r="V111" s="6" t="s">
        <v>505</v>
      </c>
      <c r="W111" s="50">
        <v>0</v>
      </c>
      <c r="X111" s="3" t="s">
        <v>613</v>
      </c>
      <c r="Y111" s="1" t="s">
        <v>265</v>
      </c>
      <c r="Z111" s="35"/>
      <c r="AA111" s="35"/>
    </row>
    <row r="112" spans="1:27" ht="202.5">
      <c r="A112" s="1">
        <v>6</v>
      </c>
      <c r="B112" s="2" t="s">
        <v>7</v>
      </c>
      <c r="C112" s="50" t="s">
        <v>238</v>
      </c>
      <c r="D112" s="1" t="s">
        <v>269</v>
      </c>
      <c r="E112" s="50" t="s">
        <v>270</v>
      </c>
      <c r="F112" s="50" t="s">
        <v>271</v>
      </c>
      <c r="G112" s="50" t="s">
        <v>272</v>
      </c>
      <c r="H112" s="50" t="s">
        <v>273</v>
      </c>
      <c r="I112" s="8" t="s">
        <v>14</v>
      </c>
      <c r="J112" s="50" t="s">
        <v>242</v>
      </c>
      <c r="K112" s="51">
        <v>0</v>
      </c>
      <c r="L112" s="67">
        <v>0</v>
      </c>
      <c r="M112" s="67">
        <v>0</v>
      </c>
      <c r="N112" s="56"/>
      <c r="O112" s="7"/>
      <c r="P112" s="56"/>
      <c r="Q112" s="1" t="s">
        <v>249</v>
      </c>
      <c r="R112" s="50" t="s">
        <v>510</v>
      </c>
      <c r="S112" s="70" t="s">
        <v>250</v>
      </c>
      <c r="T112" s="68" t="s">
        <v>18</v>
      </c>
      <c r="U112" s="6" t="s">
        <v>506</v>
      </c>
      <c r="V112" s="6" t="s">
        <v>505</v>
      </c>
      <c r="W112" s="71">
        <v>1</v>
      </c>
      <c r="X112" s="3" t="s">
        <v>516</v>
      </c>
      <c r="Y112" s="1" t="s">
        <v>274</v>
      </c>
      <c r="Z112" s="35"/>
      <c r="AA112" s="35"/>
    </row>
    <row r="113" spans="1:27" ht="109.5" customHeight="1">
      <c r="A113" s="1">
        <v>7</v>
      </c>
      <c r="B113" s="2" t="s">
        <v>7</v>
      </c>
      <c r="C113" s="50" t="s">
        <v>238</v>
      </c>
      <c r="D113" s="1" t="s">
        <v>275</v>
      </c>
      <c r="E113" s="50" t="s">
        <v>276</v>
      </c>
      <c r="F113" s="50" t="s">
        <v>277</v>
      </c>
      <c r="G113" s="50" t="s">
        <v>278</v>
      </c>
      <c r="H113" s="50" t="s">
        <v>278</v>
      </c>
      <c r="I113" s="8" t="s">
        <v>14</v>
      </c>
      <c r="J113" s="50" t="s">
        <v>242</v>
      </c>
      <c r="K113" s="51">
        <v>0</v>
      </c>
      <c r="L113" s="67">
        <v>0</v>
      </c>
      <c r="M113" s="67">
        <v>0</v>
      </c>
      <c r="N113" s="56"/>
      <c r="O113" s="7"/>
      <c r="P113" s="56"/>
      <c r="Q113" s="1" t="s">
        <v>249</v>
      </c>
      <c r="R113" s="50" t="s">
        <v>510</v>
      </c>
      <c r="S113" s="70" t="s">
        <v>250</v>
      </c>
      <c r="T113" s="68" t="s">
        <v>18</v>
      </c>
      <c r="U113" s="6" t="s">
        <v>506</v>
      </c>
      <c r="V113" s="6" t="s">
        <v>505</v>
      </c>
      <c r="W113" s="71">
        <v>1</v>
      </c>
      <c r="X113" s="3" t="s">
        <v>516</v>
      </c>
      <c r="Y113" s="1" t="s">
        <v>274</v>
      </c>
      <c r="Z113" s="35"/>
      <c r="AA113" s="35"/>
    </row>
    <row r="114" spans="1:27" ht="158.25" customHeight="1">
      <c r="A114" s="1">
        <v>8</v>
      </c>
      <c r="B114" s="2" t="s">
        <v>7</v>
      </c>
      <c r="C114" s="50" t="s">
        <v>238</v>
      </c>
      <c r="D114" s="1" t="s">
        <v>244</v>
      </c>
      <c r="E114" s="50" t="s">
        <v>245</v>
      </c>
      <c r="F114" s="50" t="s">
        <v>246</v>
      </c>
      <c r="G114" s="50" t="s">
        <v>279</v>
      </c>
      <c r="H114" s="50" t="s">
        <v>246</v>
      </c>
      <c r="I114" s="8" t="s">
        <v>734</v>
      </c>
      <c r="J114" s="50" t="s">
        <v>242</v>
      </c>
      <c r="K114" s="51">
        <v>1</v>
      </c>
      <c r="L114" s="56">
        <v>2479781.25</v>
      </c>
      <c r="M114" s="67">
        <v>2479781.25</v>
      </c>
      <c r="N114" s="56"/>
      <c r="O114" s="7"/>
      <c r="P114" s="56"/>
      <c r="Q114" s="50" t="s">
        <v>351</v>
      </c>
      <c r="R114" s="50" t="s">
        <v>509</v>
      </c>
      <c r="S114" s="8" t="s">
        <v>281</v>
      </c>
      <c r="T114" s="6" t="s">
        <v>18</v>
      </c>
      <c r="U114" s="6" t="s">
        <v>506</v>
      </c>
      <c r="V114" s="6" t="s">
        <v>505</v>
      </c>
      <c r="W114" s="72">
        <v>1</v>
      </c>
      <c r="X114" s="3" t="s">
        <v>613</v>
      </c>
      <c r="Y114" s="1" t="s">
        <v>282</v>
      </c>
      <c r="Z114" s="35"/>
      <c r="AA114" s="35"/>
    </row>
    <row r="115" spans="1:27" ht="121.5">
      <c r="A115" s="1">
        <v>9</v>
      </c>
      <c r="B115" s="2" t="s">
        <v>7</v>
      </c>
      <c r="C115" s="50" t="s">
        <v>238</v>
      </c>
      <c r="D115" s="1" t="s">
        <v>283</v>
      </c>
      <c r="E115" s="50" t="s">
        <v>284</v>
      </c>
      <c r="F115" s="50" t="s">
        <v>284</v>
      </c>
      <c r="G115" s="50" t="s">
        <v>285</v>
      </c>
      <c r="H115" s="50" t="s">
        <v>286</v>
      </c>
      <c r="I115" s="8" t="s">
        <v>734</v>
      </c>
      <c r="J115" s="50" t="s">
        <v>242</v>
      </c>
      <c r="K115" s="51">
        <v>1</v>
      </c>
      <c r="L115" s="67">
        <v>1200000</v>
      </c>
      <c r="M115" s="67">
        <v>1200000</v>
      </c>
      <c r="N115" s="56"/>
      <c r="O115" s="7"/>
      <c r="P115" s="56"/>
      <c r="Q115" s="1" t="s">
        <v>101</v>
      </c>
      <c r="R115" s="50" t="s">
        <v>515</v>
      </c>
      <c r="S115" s="50" t="s">
        <v>102</v>
      </c>
      <c r="T115" s="6" t="s">
        <v>18</v>
      </c>
      <c r="U115" s="6" t="s">
        <v>506</v>
      </c>
      <c r="V115" s="6" t="s">
        <v>505</v>
      </c>
      <c r="W115" s="50">
        <v>0</v>
      </c>
      <c r="X115" s="3" t="s">
        <v>613</v>
      </c>
      <c r="Y115" s="1" t="s">
        <v>287</v>
      </c>
      <c r="Z115" s="35"/>
      <c r="AA115" s="35"/>
    </row>
    <row r="116" spans="1:27" ht="109.5" customHeight="1">
      <c r="A116" s="1">
        <v>10</v>
      </c>
      <c r="B116" s="2" t="s">
        <v>7</v>
      </c>
      <c r="C116" s="50" t="s">
        <v>238</v>
      </c>
      <c r="D116" s="1" t="s">
        <v>288</v>
      </c>
      <c r="E116" s="50" t="s">
        <v>289</v>
      </c>
      <c r="F116" s="50" t="s">
        <v>290</v>
      </c>
      <c r="G116" s="50" t="s">
        <v>291</v>
      </c>
      <c r="H116" s="50" t="s">
        <v>292</v>
      </c>
      <c r="I116" s="8" t="s">
        <v>14</v>
      </c>
      <c r="J116" s="50" t="s">
        <v>242</v>
      </c>
      <c r="K116" s="51">
        <v>1</v>
      </c>
      <c r="L116" s="67">
        <v>117357.1428</v>
      </c>
      <c r="M116" s="67">
        <v>117357.1428</v>
      </c>
      <c r="N116" s="56"/>
      <c r="O116" s="7"/>
      <c r="P116" s="56"/>
      <c r="Q116" s="1" t="s">
        <v>101</v>
      </c>
      <c r="R116" s="50" t="s">
        <v>714</v>
      </c>
      <c r="S116" s="50" t="s">
        <v>304</v>
      </c>
      <c r="T116" s="68" t="s">
        <v>18</v>
      </c>
      <c r="U116" s="6" t="s">
        <v>506</v>
      </c>
      <c r="V116" s="6" t="s">
        <v>505</v>
      </c>
      <c r="W116" s="1">
        <v>0</v>
      </c>
      <c r="X116" s="3" t="s">
        <v>613</v>
      </c>
      <c r="Y116" s="1" t="s">
        <v>292</v>
      </c>
      <c r="Z116" s="35"/>
      <c r="AA116" s="35"/>
    </row>
    <row r="117" spans="1:27" ht="183" customHeight="1">
      <c r="A117" s="1">
        <v>11</v>
      </c>
      <c r="B117" s="2" t="s">
        <v>7</v>
      </c>
      <c r="C117" s="50" t="s">
        <v>238</v>
      </c>
      <c r="D117" s="1" t="s">
        <v>293</v>
      </c>
      <c r="E117" s="50" t="s">
        <v>294</v>
      </c>
      <c r="F117" s="50" t="s">
        <v>294</v>
      </c>
      <c r="G117" s="50" t="s">
        <v>295</v>
      </c>
      <c r="H117" s="50" t="s">
        <v>296</v>
      </c>
      <c r="I117" s="8" t="s">
        <v>14</v>
      </c>
      <c r="J117" s="50" t="s">
        <v>242</v>
      </c>
      <c r="K117" s="51">
        <v>1</v>
      </c>
      <c r="L117" s="67">
        <v>1836000</v>
      </c>
      <c r="M117" s="67">
        <v>1836000</v>
      </c>
      <c r="N117" s="56"/>
      <c r="O117" s="7"/>
      <c r="P117" s="56"/>
      <c r="Q117" s="1" t="s">
        <v>101</v>
      </c>
      <c r="R117" s="50" t="s">
        <v>515</v>
      </c>
      <c r="S117" s="50" t="s">
        <v>102</v>
      </c>
      <c r="T117" s="68" t="s">
        <v>18</v>
      </c>
      <c r="U117" s="6" t="s">
        <v>506</v>
      </c>
      <c r="V117" s="6" t="s">
        <v>505</v>
      </c>
      <c r="W117" s="1">
        <v>0</v>
      </c>
      <c r="X117" s="3" t="s">
        <v>516</v>
      </c>
      <c r="Y117" s="1" t="s">
        <v>297</v>
      </c>
      <c r="Z117" s="35"/>
      <c r="AA117" s="35"/>
    </row>
    <row r="118" spans="1:27" ht="101.25">
      <c r="A118" s="1">
        <v>12</v>
      </c>
      <c r="B118" s="2" t="s">
        <v>7</v>
      </c>
      <c r="C118" s="50" t="s">
        <v>238</v>
      </c>
      <c r="D118" s="1" t="s">
        <v>298</v>
      </c>
      <c r="E118" s="50" t="s">
        <v>299</v>
      </c>
      <c r="F118" s="50" t="s">
        <v>300</v>
      </c>
      <c r="G118" s="50" t="s">
        <v>301</v>
      </c>
      <c r="H118" s="50" t="s">
        <v>302</v>
      </c>
      <c r="I118" s="8" t="s">
        <v>303</v>
      </c>
      <c r="J118" s="50" t="s">
        <v>242</v>
      </c>
      <c r="K118" s="51">
        <v>0</v>
      </c>
      <c r="L118" s="67">
        <v>0</v>
      </c>
      <c r="M118" s="67">
        <v>0</v>
      </c>
      <c r="N118" s="56"/>
      <c r="O118" s="7"/>
      <c r="P118" s="56"/>
      <c r="Q118" s="1" t="s">
        <v>268</v>
      </c>
      <c r="R118" s="50" t="s">
        <v>507</v>
      </c>
      <c r="S118" s="1" t="s">
        <v>304</v>
      </c>
      <c r="T118" s="68" t="s">
        <v>18</v>
      </c>
      <c r="U118" s="6" t="s">
        <v>506</v>
      </c>
      <c r="V118" s="6" t="s">
        <v>505</v>
      </c>
      <c r="W118" s="1">
        <v>0</v>
      </c>
      <c r="X118" s="1" t="s">
        <v>518</v>
      </c>
      <c r="Y118" s="50" t="s">
        <v>305</v>
      </c>
      <c r="Z118" s="35"/>
      <c r="AA118" s="35"/>
    </row>
    <row r="119" spans="1:27" ht="121.5">
      <c r="A119" s="1">
        <v>13</v>
      </c>
      <c r="B119" s="2" t="s">
        <v>7</v>
      </c>
      <c r="C119" s="50" t="s">
        <v>238</v>
      </c>
      <c r="D119" s="1" t="s">
        <v>283</v>
      </c>
      <c r="E119" s="50" t="s">
        <v>284</v>
      </c>
      <c r="F119" s="50" t="s">
        <v>284</v>
      </c>
      <c r="G119" s="50" t="s">
        <v>306</v>
      </c>
      <c r="H119" s="50" t="s">
        <v>307</v>
      </c>
      <c r="I119" s="8" t="s">
        <v>14</v>
      </c>
      <c r="J119" s="50" t="s">
        <v>242</v>
      </c>
      <c r="K119" s="51">
        <v>1</v>
      </c>
      <c r="L119" s="67">
        <v>1800000</v>
      </c>
      <c r="M119" s="67">
        <v>1800000</v>
      </c>
      <c r="N119" s="56"/>
      <c r="O119" s="7"/>
      <c r="P119" s="56"/>
      <c r="Q119" s="50" t="s">
        <v>101</v>
      </c>
      <c r="R119" s="50" t="s">
        <v>515</v>
      </c>
      <c r="S119" s="70" t="s">
        <v>102</v>
      </c>
      <c r="T119" s="68" t="s">
        <v>18</v>
      </c>
      <c r="U119" s="6" t="s">
        <v>506</v>
      </c>
      <c r="V119" s="6" t="s">
        <v>505</v>
      </c>
      <c r="W119" s="1">
        <v>0</v>
      </c>
      <c r="X119" s="1" t="s">
        <v>518</v>
      </c>
      <c r="Y119" s="1" t="s">
        <v>308</v>
      </c>
      <c r="Z119" s="35"/>
      <c r="AA119" s="35"/>
    </row>
    <row r="120" spans="1:27" ht="101.25">
      <c r="A120" s="1">
        <v>14</v>
      </c>
      <c r="B120" s="2" t="s">
        <v>7</v>
      </c>
      <c r="C120" s="2" t="s">
        <v>238</v>
      </c>
      <c r="D120" s="73" t="s">
        <v>309</v>
      </c>
      <c r="E120" s="74" t="s">
        <v>310</v>
      </c>
      <c r="F120" s="74" t="s">
        <v>310</v>
      </c>
      <c r="G120" s="50" t="s">
        <v>311</v>
      </c>
      <c r="H120" s="50" t="s">
        <v>312</v>
      </c>
      <c r="I120" s="51" t="s">
        <v>14</v>
      </c>
      <c r="J120" s="51" t="s">
        <v>242</v>
      </c>
      <c r="K120" s="51">
        <v>1</v>
      </c>
      <c r="L120" s="67">
        <f t="shared" ref="L120:L121" si="5">M120</f>
        <v>3249999.9999999995</v>
      </c>
      <c r="M120" s="67">
        <v>3249999.9999999995</v>
      </c>
      <c r="N120" s="56"/>
      <c r="O120" s="7"/>
      <c r="P120" s="56"/>
      <c r="Q120" s="51" t="s">
        <v>313</v>
      </c>
      <c r="R120" s="50" t="s">
        <v>507</v>
      </c>
      <c r="S120" s="1" t="s">
        <v>304</v>
      </c>
      <c r="T120" s="68" t="s">
        <v>18</v>
      </c>
      <c r="U120" s="6" t="s">
        <v>506</v>
      </c>
      <c r="V120" s="6" t="s">
        <v>505</v>
      </c>
      <c r="W120" s="50">
        <v>0</v>
      </c>
      <c r="X120" s="50" t="s">
        <v>516</v>
      </c>
      <c r="Y120" s="75" t="s">
        <v>312</v>
      </c>
      <c r="Z120" s="35"/>
      <c r="AA120" s="35"/>
    </row>
    <row r="121" spans="1:27" ht="147.75" customHeight="1">
      <c r="A121" s="1">
        <v>15</v>
      </c>
      <c r="B121" s="2" t="s">
        <v>7</v>
      </c>
      <c r="C121" s="50" t="s">
        <v>238</v>
      </c>
      <c r="D121" s="1" t="s">
        <v>314</v>
      </c>
      <c r="E121" s="50" t="s">
        <v>315</v>
      </c>
      <c r="F121" s="50" t="s">
        <v>316</v>
      </c>
      <c r="G121" s="50" t="s">
        <v>317</v>
      </c>
      <c r="H121" s="50" t="s">
        <v>318</v>
      </c>
      <c r="I121" s="8" t="s">
        <v>14</v>
      </c>
      <c r="J121" s="50" t="s">
        <v>242</v>
      </c>
      <c r="K121" s="51">
        <v>1</v>
      </c>
      <c r="L121" s="67">
        <f t="shared" si="5"/>
        <v>450000</v>
      </c>
      <c r="M121" s="67">
        <v>450000</v>
      </c>
      <c r="N121" s="67"/>
      <c r="O121" s="7"/>
      <c r="P121" s="67"/>
      <c r="Q121" s="1" t="s">
        <v>313</v>
      </c>
      <c r="R121" s="50" t="s">
        <v>509</v>
      </c>
      <c r="S121" s="70" t="s">
        <v>281</v>
      </c>
      <c r="T121" s="68" t="s">
        <v>18</v>
      </c>
      <c r="U121" s="6" t="s">
        <v>506</v>
      </c>
      <c r="V121" s="6" t="s">
        <v>505</v>
      </c>
      <c r="W121" s="71">
        <v>1</v>
      </c>
      <c r="X121" s="71" t="s">
        <v>516</v>
      </c>
      <c r="Y121" s="1" t="s">
        <v>319</v>
      </c>
      <c r="Z121" s="35"/>
      <c r="AA121" s="35"/>
    </row>
    <row r="122" spans="1:27" ht="81">
      <c r="A122" s="1">
        <v>16</v>
      </c>
      <c r="B122" s="2" t="s">
        <v>7</v>
      </c>
      <c r="C122" s="50" t="s">
        <v>238</v>
      </c>
      <c r="D122" s="1" t="s">
        <v>320</v>
      </c>
      <c r="E122" s="50" t="s">
        <v>321</v>
      </c>
      <c r="F122" s="50" t="s">
        <v>321</v>
      </c>
      <c r="G122" s="50" t="s">
        <v>322</v>
      </c>
      <c r="H122" s="50" t="s">
        <v>323</v>
      </c>
      <c r="I122" s="8" t="s">
        <v>14</v>
      </c>
      <c r="J122" s="50" t="s">
        <v>242</v>
      </c>
      <c r="K122" s="51">
        <v>1</v>
      </c>
      <c r="L122" s="67">
        <f>M122*K122</f>
        <v>7953000</v>
      </c>
      <c r="M122" s="67">
        <v>7953000</v>
      </c>
      <c r="N122" s="67"/>
      <c r="O122" s="7"/>
      <c r="P122" s="67"/>
      <c r="Q122" s="1" t="s">
        <v>268</v>
      </c>
      <c r="R122" s="50" t="s">
        <v>509</v>
      </c>
      <c r="S122" s="70" t="s">
        <v>281</v>
      </c>
      <c r="T122" s="68" t="s">
        <v>18</v>
      </c>
      <c r="U122" s="6" t="s">
        <v>506</v>
      </c>
      <c r="V122" s="6" t="s">
        <v>505</v>
      </c>
      <c r="W122" s="71">
        <v>1</v>
      </c>
      <c r="X122" s="71" t="s">
        <v>516</v>
      </c>
      <c r="Y122" s="1" t="s">
        <v>325</v>
      </c>
      <c r="Z122" s="35"/>
      <c r="AA122" s="35"/>
    </row>
    <row r="123" spans="1:27" ht="129.75" customHeight="1">
      <c r="A123" s="1">
        <v>17</v>
      </c>
      <c r="B123" s="2" t="s">
        <v>7</v>
      </c>
      <c r="C123" s="50" t="s">
        <v>238</v>
      </c>
      <c r="D123" s="1" t="s">
        <v>326</v>
      </c>
      <c r="E123" s="50" t="s">
        <v>327</v>
      </c>
      <c r="F123" s="50" t="s">
        <v>328</v>
      </c>
      <c r="G123" s="50" t="s">
        <v>329</v>
      </c>
      <c r="H123" s="50" t="s">
        <v>330</v>
      </c>
      <c r="I123" s="8" t="s">
        <v>14</v>
      </c>
      <c r="J123" s="50" t="s">
        <v>242</v>
      </c>
      <c r="K123" s="51">
        <v>1</v>
      </c>
      <c r="L123" s="67">
        <f t="shared" ref="L123:L134" si="6">M123</f>
        <v>16016964.285714284</v>
      </c>
      <c r="M123" s="67">
        <v>16016964.285714284</v>
      </c>
      <c r="N123" s="56"/>
      <c r="O123" s="7"/>
      <c r="P123" s="56"/>
      <c r="Q123" s="1" t="s">
        <v>331</v>
      </c>
      <c r="R123" s="1" t="s">
        <v>586</v>
      </c>
      <c r="S123" s="70" t="s">
        <v>587</v>
      </c>
      <c r="T123" s="68" t="s">
        <v>18</v>
      </c>
      <c r="U123" s="6" t="s">
        <v>506</v>
      </c>
      <c r="V123" s="6" t="s">
        <v>505</v>
      </c>
      <c r="W123" s="1" t="s">
        <v>333</v>
      </c>
      <c r="X123" s="1" t="s">
        <v>516</v>
      </c>
      <c r="Y123" s="1" t="s">
        <v>334</v>
      </c>
      <c r="Z123" s="35"/>
      <c r="AA123" s="35"/>
    </row>
    <row r="124" spans="1:27" ht="160.5" customHeight="1">
      <c r="A124" s="1">
        <v>18</v>
      </c>
      <c r="B124" s="2" t="s">
        <v>7</v>
      </c>
      <c r="C124" s="2" t="s">
        <v>238</v>
      </c>
      <c r="D124" s="1" t="s">
        <v>335</v>
      </c>
      <c r="E124" s="50" t="s">
        <v>336</v>
      </c>
      <c r="F124" s="50" t="s">
        <v>337</v>
      </c>
      <c r="G124" s="50" t="s">
        <v>338</v>
      </c>
      <c r="H124" s="50" t="s">
        <v>339</v>
      </c>
      <c r="I124" s="8" t="s">
        <v>340</v>
      </c>
      <c r="J124" s="50" t="s">
        <v>242</v>
      </c>
      <c r="K124" s="51">
        <v>1</v>
      </c>
      <c r="L124" s="67">
        <v>4821428.57</v>
      </c>
      <c r="M124" s="67">
        <v>4821428.57</v>
      </c>
      <c r="N124" s="56"/>
      <c r="O124" s="7"/>
      <c r="P124" s="56"/>
      <c r="Q124" s="50" t="s">
        <v>341</v>
      </c>
      <c r="R124" s="50" t="s">
        <v>507</v>
      </c>
      <c r="S124" s="50" t="s">
        <v>304</v>
      </c>
      <c r="T124" s="6" t="s">
        <v>18</v>
      </c>
      <c r="U124" s="6" t="s">
        <v>506</v>
      </c>
      <c r="V124" s="6" t="s">
        <v>505</v>
      </c>
      <c r="W124" s="3">
        <v>0</v>
      </c>
      <c r="X124" s="3" t="s">
        <v>585</v>
      </c>
      <c r="Y124" s="75" t="s">
        <v>342</v>
      </c>
      <c r="Z124" s="35"/>
      <c r="AA124" s="35"/>
    </row>
    <row r="125" spans="1:27" ht="101.25">
      <c r="A125" s="1">
        <v>19</v>
      </c>
      <c r="B125" s="2" t="s">
        <v>7</v>
      </c>
      <c r="C125" s="2" t="s">
        <v>238</v>
      </c>
      <c r="D125" s="1" t="s">
        <v>298</v>
      </c>
      <c r="E125" s="50" t="s">
        <v>299</v>
      </c>
      <c r="F125" s="50" t="s">
        <v>300</v>
      </c>
      <c r="G125" s="50" t="s">
        <v>343</v>
      </c>
      <c r="H125" s="50" t="s">
        <v>344</v>
      </c>
      <c r="I125" s="8" t="s">
        <v>303</v>
      </c>
      <c r="J125" s="50" t="s">
        <v>242</v>
      </c>
      <c r="K125" s="51">
        <v>1</v>
      </c>
      <c r="L125" s="67">
        <v>4000000</v>
      </c>
      <c r="M125" s="67">
        <v>4000000</v>
      </c>
      <c r="N125" s="56"/>
      <c r="O125" s="7"/>
      <c r="P125" s="56"/>
      <c r="Q125" s="50" t="s">
        <v>583</v>
      </c>
      <c r="R125" s="50" t="s">
        <v>586</v>
      </c>
      <c r="S125" s="50" t="s">
        <v>587</v>
      </c>
      <c r="T125" s="6" t="s">
        <v>18</v>
      </c>
      <c r="U125" s="6" t="s">
        <v>506</v>
      </c>
      <c r="V125" s="6" t="s">
        <v>505</v>
      </c>
      <c r="W125" s="3">
        <v>0</v>
      </c>
      <c r="X125" s="3" t="s">
        <v>585</v>
      </c>
      <c r="Y125" s="75" t="s">
        <v>342</v>
      </c>
      <c r="Z125" s="35"/>
      <c r="AA125" s="35"/>
    </row>
    <row r="126" spans="1:27" ht="141.75">
      <c r="A126" s="1">
        <v>20</v>
      </c>
      <c r="B126" s="2" t="s">
        <v>7</v>
      </c>
      <c r="C126" s="2" t="s">
        <v>238</v>
      </c>
      <c r="D126" s="1" t="s">
        <v>335</v>
      </c>
      <c r="E126" s="50" t="s">
        <v>336</v>
      </c>
      <c r="F126" s="50" t="s">
        <v>337</v>
      </c>
      <c r="G126" s="50" t="s">
        <v>345</v>
      </c>
      <c r="H126" s="50" t="s">
        <v>346</v>
      </c>
      <c r="I126" s="70" t="s">
        <v>303</v>
      </c>
      <c r="J126" s="50" t="s">
        <v>242</v>
      </c>
      <c r="K126" s="51">
        <v>1</v>
      </c>
      <c r="L126" s="67">
        <v>13500000</v>
      </c>
      <c r="M126" s="67">
        <v>13500000</v>
      </c>
      <c r="N126" s="56"/>
      <c r="O126" s="7"/>
      <c r="P126" s="56"/>
      <c r="Q126" s="50" t="s">
        <v>583</v>
      </c>
      <c r="R126" s="50" t="s">
        <v>586</v>
      </c>
      <c r="S126" s="50" t="s">
        <v>587</v>
      </c>
      <c r="T126" s="6" t="s">
        <v>18</v>
      </c>
      <c r="U126" s="6" t="s">
        <v>506</v>
      </c>
      <c r="V126" s="6" t="s">
        <v>505</v>
      </c>
      <c r="W126" s="3">
        <v>0</v>
      </c>
      <c r="X126" s="3" t="s">
        <v>585</v>
      </c>
      <c r="Y126" s="75" t="s">
        <v>342</v>
      </c>
      <c r="Z126" s="35"/>
      <c r="AA126" s="35"/>
    </row>
    <row r="127" spans="1:27" ht="115.5" customHeight="1">
      <c r="A127" s="1">
        <v>21</v>
      </c>
      <c r="B127" s="2" t="s">
        <v>7</v>
      </c>
      <c r="C127" s="2" t="s">
        <v>238</v>
      </c>
      <c r="D127" s="76" t="s">
        <v>347</v>
      </c>
      <c r="E127" s="2" t="s">
        <v>348</v>
      </c>
      <c r="F127" s="2" t="s">
        <v>348</v>
      </c>
      <c r="G127" s="50" t="s">
        <v>349</v>
      </c>
      <c r="H127" s="50" t="s">
        <v>350</v>
      </c>
      <c r="I127" s="50">
        <v>0</v>
      </c>
      <c r="J127" s="50">
        <v>0</v>
      </c>
      <c r="K127" s="50">
        <v>0</v>
      </c>
      <c r="L127" s="67">
        <f t="shared" si="6"/>
        <v>0</v>
      </c>
      <c r="M127" s="67">
        <v>0</v>
      </c>
      <c r="N127" s="56"/>
      <c r="O127" s="7"/>
      <c r="P127" s="56"/>
      <c r="Q127" s="50">
        <v>0</v>
      </c>
      <c r="R127" s="50">
        <v>0</v>
      </c>
      <c r="S127" s="50">
        <v>0</v>
      </c>
      <c r="T127" s="50">
        <v>0</v>
      </c>
      <c r="U127" s="6" t="s">
        <v>506</v>
      </c>
      <c r="V127" s="6" t="s">
        <v>505</v>
      </c>
      <c r="W127" s="50">
        <v>0</v>
      </c>
      <c r="X127" s="50" t="s">
        <v>522</v>
      </c>
      <c r="Y127" s="75" t="s">
        <v>352</v>
      </c>
      <c r="Z127" s="35"/>
      <c r="AA127" s="35"/>
    </row>
    <row r="128" spans="1:27" ht="112.5" customHeight="1">
      <c r="A128" s="1">
        <v>22</v>
      </c>
      <c r="B128" s="2" t="s">
        <v>7</v>
      </c>
      <c r="C128" s="2" t="s">
        <v>238</v>
      </c>
      <c r="D128" s="76" t="s">
        <v>353</v>
      </c>
      <c r="E128" s="2" t="s">
        <v>354</v>
      </c>
      <c r="F128" s="2" t="s">
        <v>354</v>
      </c>
      <c r="G128" s="50" t="s">
        <v>355</v>
      </c>
      <c r="H128" s="50" t="s">
        <v>356</v>
      </c>
      <c r="I128" s="8" t="s">
        <v>340</v>
      </c>
      <c r="J128" s="50" t="s">
        <v>242</v>
      </c>
      <c r="K128" s="50">
        <v>1</v>
      </c>
      <c r="L128" s="67">
        <f t="shared" si="6"/>
        <v>3571428.5714285709</v>
      </c>
      <c r="M128" s="67">
        <v>3571428.5714285709</v>
      </c>
      <c r="N128" s="56"/>
      <c r="O128" s="7"/>
      <c r="P128" s="56"/>
      <c r="Q128" s="50" t="s">
        <v>341</v>
      </c>
      <c r="R128" s="1" t="s">
        <v>512</v>
      </c>
      <c r="S128" s="50" t="s">
        <v>332</v>
      </c>
      <c r="T128" s="6" t="s">
        <v>18</v>
      </c>
      <c r="U128" s="6" t="s">
        <v>506</v>
      </c>
      <c r="V128" s="6" t="s">
        <v>505</v>
      </c>
      <c r="W128" s="3">
        <v>0</v>
      </c>
      <c r="X128" s="3" t="s">
        <v>519</v>
      </c>
      <c r="Y128" s="75" t="s">
        <v>357</v>
      </c>
      <c r="Z128" s="35"/>
      <c r="AA128" s="35"/>
    </row>
    <row r="129" spans="1:27" s="79" customFormat="1" ht="123.75" customHeight="1">
      <c r="A129" s="50">
        <v>23</v>
      </c>
      <c r="B129" s="2" t="s">
        <v>7</v>
      </c>
      <c r="C129" s="2" t="s">
        <v>238</v>
      </c>
      <c r="D129" s="2" t="s">
        <v>358</v>
      </c>
      <c r="E129" s="76" t="s">
        <v>359</v>
      </c>
      <c r="F129" s="76" t="s">
        <v>360</v>
      </c>
      <c r="G129" s="1" t="s">
        <v>361</v>
      </c>
      <c r="H129" s="1" t="s">
        <v>362</v>
      </c>
      <c r="I129" s="70" t="s">
        <v>14</v>
      </c>
      <c r="J129" s="1" t="s">
        <v>242</v>
      </c>
      <c r="K129" s="1">
        <v>1</v>
      </c>
      <c r="L129" s="67">
        <v>881250</v>
      </c>
      <c r="M129" s="67">
        <v>881250</v>
      </c>
      <c r="N129" s="67"/>
      <c r="O129" s="7"/>
      <c r="P129" s="67"/>
      <c r="Q129" s="1" t="s">
        <v>101</v>
      </c>
      <c r="R129" s="50" t="s">
        <v>509</v>
      </c>
      <c r="S129" s="1" t="s">
        <v>281</v>
      </c>
      <c r="T129" s="68" t="s">
        <v>18</v>
      </c>
      <c r="U129" s="6" t="s">
        <v>506</v>
      </c>
      <c r="V129" s="6" t="s">
        <v>505</v>
      </c>
      <c r="W129" s="71">
        <v>1</v>
      </c>
      <c r="X129" s="71" t="s">
        <v>520</v>
      </c>
      <c r="Y129" s="69" t="s">
        <v>363</v>
      </c>
      <c r="Z129" s="78"/>
      <c r="AA129" s="78"/>
    </row>
    <row r="130" spans="1:27" s="79" customFormat="1" ht="126" customHeight="1">
      <c r="A130" s="1">
        <v>24</v>
      </c>
      <c r="B130" s="76" t="s">
        <v>7</v>
      </c>
      <c r="C130" s="76" t="s">
        <v>238</v>
      </c>
      <c r="D130" s="76" t="s">
        <v>358</v>
      </c>
      <c r="E130" s="76" t="s">
        <v>359</v>
      </c>
      <c r="F130" s="76" t="s">
        <v>360</v>
      </c>
      <c r="G130" s="1" t="s">
        <v>364</v>
      </c>
      <c r="H130" s="1" t="s">
        <v>365</v>
      </c>
      <c r="I130" s="70" t="s">
        <v>14</v>
      </c>
      <c r="J130" s="1" t="s">
        <v>242</v>
      </c>
      <c r="K130" s="1">
        <v>1</v>
      </c>
      <c r="L130" s="67">
        <v>252678.57</v>
      </c>
      <c r="M130" s="67">
        <v>252678.57</v>
      </c>
      <c r="N130" s="67"/>
      <c r="O130" s="7"/>
      <c r="P130" s="67"/>
      <c r="Q130" s="1" t="s">
        <v>351</v>
      </c>
      <c r="R130" s="50" t="s">
        <v>509</v>
      </c>
      <c r="S130" s="1" t="s">
        <v>281</v>
      </c>
      <c r="T130" s="68" t="s">
        <v>18</v>
      </c>
      <c r="U130" s="6" t="s">
        <v>506</v>
      </c>
      <c r="V130" s="6" t="s">
        <v>505</v>
      </c>
      <c r="W130" s="71">
        <v>1</v>
      </c>
      <c r="X130" s="71" t="s">
        <v>518</v>
      </c>
      <c r="Y130" s="69" t="s">
        <v>366</v>
      </c>
      <c r="Z130" s="78"/>
      <c r="AA130" s="78"/>
    </row>
    <row r="131" spans="1:27" ht="129.75" customHeight="1">
      <c r="A131" s="1">
        <v>25</v>
      </c>
      <c r="B131" s="2" t="s">
        <v>7</v>
      </c>
      <c r="C131" s="2" t="s">
        <v>238</v>
      </c>
      <c r="D131" s="76" t="s">
        <v>358</v>
      </c>
      <c r="E131" s="76" t="s">
        <v>359</v>
      </c>
      <c r="F131" s="76" t="s">
        <v>360</v>
      </c>
      <c r="G131" s="50" t="s">
        <v>367</v>
      </c>
      <c r="H131" s="50" t="s">
        <v>368</v>
      </c>
      <c r="I131" s="8" t="s">
        <v>14</v>
      </c>
      <c r="J131" s="50" t="s">
        <v>242</v>
      </c>
      <c r="K131" s="50">
        <v>1</v>
      </c>
      <c r="L131" s="67">
        <v>5264285.7142857099</v>
      </c>
      <c r="M131" s="67">
        <v>5264285.7142857099</v>
      </c>
      <c r="N131" s="56"/>
      <c r="O131" s="7"/>
      <c r="P131" s="56"/>
      <c r="Q131" s="1" t="s">
        <v>351</v>
      </c>
      <c r="R131" s="50" t="s">
        <v>542</v>
      </c>
      <c r="S131" s="50" t="s">
        <v>541</v>
      </c>
      <c r="T131" s="68" t="s">
        <v>18</v>
      </c>
      <c r="U131" s="6" t="s">
        <v>506</v>
      </c>
      <c r="V131" s="6" t="s">
        <v>505</v>
      </c>
      <c r="W131" s="71">
        <v>1</v>
      </c>
      <c r="X131" s="71" t="s">
        <v>523</v>
      </c>
      <c r="Y131" s="69" t="s">
        <v>369</v>
      </c>
      <c r="Z131" s="35"/>
      <c r="AA131" s="35"/>
    </row>
    <row r="132" spans="1:27" ht="129.75" customHeight="1">
      <c r="A132" s="1">
        <v>26</v>
      </c>
      <c r="B132" s="2" t="s">
        <v>7</v>
      </c>
      <c r="C132" s="2" t="s">
        <v>238</v>
      </c>
      <c r="D132" s="76" t="s">
        <v>358</v>
      </c>
      <c r="E132" s="76" t="s">
        <v>359</v>
      </c>
      <c r="F132" s="76" t="s">
        <v>360</v>
      </c>
      <c r="G132" s="50" t="s">
        <v>370</v>
      </c>
      <c r="H132" s="50" t="s">
        <v>371</v>
      </c>
      <c r="I132" s="8" t="s">
        <v>14</v>
      </c>
      <c r="J132" s="50" t="s">
        <v>242</v>
      </c>
      <c r="K132" s="50">
        <v>1</v>
      </c>
      <c r="L132" s="67">
        <f t="shared" si="6"/>
        <v>1507142.857142857</v>
      </c>
      <c r="M132" s="67">
        <v>1507142.857142857</v>
      </c>
      <c r="N132" s="56"/>
      <c r="O132" s="7"/>
      <c r="P132" s="56"/>
      <c r="Q132" s="1" t="s">
        <v>101</v>
      </c>
      <c r="R132" s="50" t="s">
        <v>515</v>
      </c>
      <c r="S132" s="70" t="s">
        <v>102</v>
      </c>
      <c r="T132" s="68" t="s">
        <v>18</v>
      </c>
      <c r="U132" s="6" t="s">
        <v>506</v>
      </c>
      <c r="V132" s="6" t="s">
        <v>505</v>
      </c>
      <c r="W132" s="71">
        <v>1</v>
      </c>
      <c r="X132" s="71" t="s">
        <v>520</v>
      </c>
      <c r="Y132" s="69" t="s">
        <v>372</v>
      </c>
      <c r="Z132" s="35"/>
      <c r="AA132" s="35"/>
    </row>
    <row r="133" spans="1:27" ht="137.25" customHeight="1">
      <c r="A133" s="1">
        <v>27</v>
      </c>
      <c r="B133" s="2" t="s">
        <v>7</v>
      </c>
      <c r="C133" s="2" t="s">
        <v>238</v>
      </c>
      <c r="D133" s="76" t="s">
        <v>358</v>
      </c>
      <c r="E133" s="76" t="s">
        <v>359</v>
      </c>
      <c r="F133" s="76" t="s">
        <v>360</v>
      </c>
      <c r="G133" s="50" t="s">
        <v>373</v>
      </c>
      <c r="H133" s="50" t="s">
        <v>374</v>
      </c>
      <c r="I133" s="8" t="s">
        <v>14</v>
      </c>
      <c r="J133" s="50" t="s">
        <v>242</v>
      </c>
      <c r="K133" s="50">
        <v>1</v>
      </c>
      <c r="L133" s="67">
        <f t="shared" si="6"/>
        <v>647321.42857142852</v>
      </c>
      <c r="M133" s="67">
        <v>647321.42857142852</v>
      </c>
      <c r="N133" s="56"/>
      <c r="O133" s="7"/>
      <c r="P133" s="56"/>
      <c r="Q133" s="3" t="s">
        <v>86</v>
      </c>
      <c r="R133" s="50" t="s">
        <v>582</v>
      </c>
      <c r="S133" s="70" t="s">
        <v>375</v>
      </c>
      <c r="T133" s="68" t="s">
        <v>18</v>
      </c>
      <c r="U133" s="6" t="s">
        <v>506</v>
      </c>
      <c r="V133" s="6" t="s">
        <v>505</v>
      </c>
      <c r="W133" s="71">
        <v>1</v>
      </c>
      <c r="X133" s="71" t="s">
        <v>516</v>
      </c>
      <c r="Y133" s="69" t="s">
        <v>376</v>
      </c>
      <c r="Z133" s="35"/>
      <c r="AA133" s="35"/>
    </row>
    <row r="134" spans="1:27" ht="156.75" customHeight="1">
      <c r="A134" s="1">
        <v>28</v>
      </c>
      <c r="B134" s="2" t="s">
        <v>7</v>
      </c>
      <c r="C134" s="50" t="s">
        <v>238</v>
      </c>
      <c r="D134" s="1" t="s">
        <v>377</v>
      </c>
      <c r="E134" s="50" t="s">
        <v>378</v>
      </c>
      <c r="F134" s="50" t="s">
        <v>378</v>
      </c>
      <c r="G134" s="50" t="s">
        <v>379</v>
      </c>
      <c r="H134" s="50" t="s">
        <v>380</v>
      </c>
      <c r="I134" s="8" t="s">
        <v>303</v>
      </c>
      <c r="J134" s="50" t="s">
        <v>242</v>
      </c>
      <c r="K134" s="51">
        <v>1</v>
      </c>
      <c r="L134" s="67">
        <f t="shared" si="6"/>
        <v>69082500</v>
      </c>
      <c r="M134" s="67">
        <v>69082500</v>
      </c>
      <c r="N134" s="56"/>
      <c r="O134" s="7"/>
      <c r="P134" s="56"/>
      <c r="Q134" s="1" t="s">
        <v>101</v>
      </c>
      <c r="R134" s="50" t="s">
        <v>515</v>
      </c>
      <c r="S134" s="70" t="s">
        <v>102</v>
      </c>
      <c r="T134" s="68" t="s">
        <v>18</v>
      </c>
      <c r="U134" s="6" t="s">
        <v>506</v>
      </c>
      <c r="V134" s="6" t="s">
        <v>505</v>
      </c>
      <c r="W134" s="1">
        <v>0</v>
      </c>
      <c r="X134" s="1" t="s">
        <v>516</v>
      </c>
      <c r="Y134" s="1" t="s">
        <v>381</v>
      </c>
      <c r="Z134" s="35"/>
      <c r="AA134" s="35"/>
    </row>
    <row r="135" spans="1:27" ht="124.5" customHeight="1">
      <c r="A135" s="1">
        <v>29</v>
      </c>
      <c r="B135" s="2" t="s">
        <v>7</v>
      </c>
      <c r="C135" s="50" t="s">
        <v>238</v>
      </c>
      <c r="D135" s="1" t="s">
        <v>382</v>
      </c>
      <c r="E135" s="50" t="s">
        <v>383</v>
      </c>
      <c r="F135" s="50" t="s">
        <v>384</v>
      </c>
      <c r="G135" s="50" t="s">
        <v>385</v>
      </c>
      <c r="H135" s="50" t="s">
        <v>384</v>
      </c>
      <c r="I135" s="8" t="s">
        <v>340</v>
      </c>
      <c r="J135" s="50" t="s">
        <v>242</v>
      </c>
      <c r="K135" s="51">
        <v>1</v>
      </c>
      <c r="L135" s="67">
        <v>8000000</v>
      </c>
      <c r="M135" s="67">
        <v>8000000</v>
      </c>
      <c r="N135" s="56"/>
      <c r="O135" s="7"/>
      <c r="P135" s="56"/>
      <c r="Q135" s="1" t="s">
        <v>101</v>
      </c>
      <c r="R135" s="50" t="s">
        <v>515</v>
      </c>
      <c r="S135" s="70" t="s">
        <v>102</v>
      </c>
      <c r="T135" s="68" t="s">
        <v>18</v>
      </c>
      <c r="U135" s="6" t="s">
        <v>506</v>
      </c>
      <c r="V135" s="6" t="s">
        <v>505</v>
      </c>
      <c r="W135" s="1">
        <v>0</v>
      </c>
      <c r="X135" s="1" t="s">
        <v>516</v>
      </c>
      <c r="Y135" s="1" t="s">
        <v>386</v>
      </c>
      <c r="Z135" s="35"/>
      <c r="AA135" s="35"/>
    </row>
    <row r="136" spans="1:27" ht="208.5" customHeight="1">
      <c r="A136" s="1">
        <v>30</v>
      </c>
      <c r="B136" s="2" t="s">
        <v>7</v>
      </c>
      <c r="C136" s="50" t="s">
        <v>238</v>
      </c>
      <c r="D136" s="1" t="s">
        <v>387</v>
      </c>
      <c r="E136" s="50" t="s">
        <v>388</v>
      </c>
      <c r="F136" s="50" t="s">
        <v>388</v>
      </c>
      <c r="G136" s="50" t="s">
        <v>389</v>
      </c>
      <c r="H136" s="50" t="s">
        <v>390</v>
      </c>
      <c r="I136" s="8" t="s">
        <v>14</v>
      </c>
      <c r="J136" s="50" t="s">
        <v>242</v>
      </c>
      <c r="K136" s="51">
        <v>1</v>
      </c>
      <c r="L136" s="67">
        <v>960000</v>
      </c>
      <c r="M136" s="67">
        <v>960000</v>
      </c>
      <c r="N136" s="56"/>
      <c r="O136" s="7"/>
      <c r="P136" s="56"/>
      <c r="Q136" s="1" t="s">
        <v>101</v>
      </c>
      <c r="R136" s="50" t="s">
        <v>515</v>
      </c>
      <c r="S136" s="70" t="s">
        <v>102</v>
      </c>
      <c r="T136" s="68" t="s">
        <v>18</v>
      </c>
      <c r="U136" s="6" t="s">
        <v>506</v>
      </c>
      <c r="V136" s="6" t="s">
        <v>505</v>
      </c>
      <c r="W136" s="1">
        <v>0</v>
      </c>
      <c r="X136" s="1" t="s">
        <v>516</v>
      </c>
      <c r="Y136" s="1" t="s">
        <v>391</v>
      </c>
      <c r="Z136" s="35"/>
      <c r="AA136" s="35"/>
    </row>
    <row r="137" spans="1:27" ht="202.5" customHeight="1">
      <c r="A137" s="1">
        <v>31</v>
      </c>
      <c r="B137" s="2" t="s">
        <v>7</v>
      </c>
      <c r="C137" s="50" t="s">
        <v>238</v>
      </c>
      <c r="D137" s="1" t="s">
        <v>392</v>
      </c>
      <c r="E137" s="50" t="s">
        <v>393</v>
      </c>
      <c r="F137" s="50" t="s">
        <v>393</v>
      </c>
      <c r="G137" s="50" t="s">
        <v>394</v>
      </c>
      <c r="H137" s="50" t="s">
        <v>395</v>
      </c>
      <c r="I137" s="70" t="s">
        <v>14</v>
      </c>
      <c r="J137" s="50" t="s">
        <v>242</v>
      </c>
      <c r="K137" s="51">
        <v>1</v>
      </c>
      <c r="L137" s="67">
        <v>4695178.58</v>
      </c>
      <c r="M137" s="98">
        <v>4695178.58</v>
      </c>
      <c r="N137" s="56"/>
      <c r="O137" s="7"/>
      <c r="P137" s="56"/>
      <c r="Q137" s="1" t="s">
        <v>396</v>
      </c>
      <c r="R137" s="50" t="s">
        <v>515</v>
      </c>
      <c r="S137" s="70" t="s">
        <v>102</v>
      </c>
      <c r="T137" s="6" t="s">
        <v>18</v>
      </c>
      <c r="U137" s="6" t="s">
        <v>506</v>
      </c>
      <c r="V137" s="6" t="s">
        <v>505</v>
      </c>
      <c r="W137" s="3">
        <v>0</v>
      </c>
      <c r="X137" s="3" t="s">
        <v>516</v>
      </c>
      <c r="Y137" s="1" t="s">
        <v>397</v>
      </c>
      <c r="Z137" s="35"/>
      <c r="AA137" s="35"/>
    </row>
    <row r="138" spans="1:27" ht="287.25" customHeight="1">
      <c r="A138" s="1">
        <v>32</v>
      </c>
      <c r="B138" s="2" t="s">
        <v>7</v>
      </c>
      <c r="C138" s="50" t="s">
        <v>238</v>
      </c>
      <c r="D138" s="1" t="s">
        <v>398</v>
      </c>
      <c r="E138" s="50" t="s">
        <v>399</v>
      </c>
      <c r="F138" s="50" t="s">
        <v>400</v>
      </c>
      <c r="G138" s="50" t="s">
        <v>401</v>
      </c>
      <c r="H138" s="50" t="s">
        <v>402</v>
      </c>
      <c r="I138" s="8" t="s">
        <v>14</v>
      </c>
      <c r="J138" s="50" t="s">
        <v>242</v>
      </c>
      <c r="K138" s="51">
        <v>1</v>
      </c>
      <c r="L138" s="67">
        <v>130000</v>
      </c>
      <c r="M138" s="67">
        <v>130000</v>
      </c>
      <c r="N138" s="56"/>
      <c r="O138" s="7"/>
      <c r="P138" s="56"/>
      <c r="Q138" s="1" t="s">
        <v>351</v>
      </c>
      <c r="R138" s="50" t="s">
        <v>507</v>
      </c>
      <c r="S138" s="1" t="s">
        <v>304</v>
      </c>
      <c r="T138" s="68" t="s">
        <v>18</v>
      </c>
      <c r="U138" s="6" t="s">
        <v>506</v>
      </c>
      <c r="V138" s="6" t="s">
        <v>505</v>
      </c>
      <c r="W138" s="1">
        <v>0</v>
      </c>
      <c r="X138" s="1" t="s">
        <v>516</v>
      </c>
      <c r="Y138" s="1" t="s">
        <v>403</v>
      </c>
      <c r="Z138" s="35"/>
      <c r="AA138" s="35"/>
    </row>
    <row r="139" spans="1:27" ht="293.25" customHeight="1">
      <c r="A139" s="1">
        <v>33</v>
      </c>
      <c r="B139" s="2" t="s">
        <v>7</v>
      </c>
      <c r="C139" s="50" t="s">
        <v>238</v>
      </c>
      <c r="D139" s="1" t="s">
        <v>398</v>
      </c>
      <c r="E139" s="50" t="s">
        <v>399</v>
      </c>
      <c r="F139" s="50" t="s">
        <v>400</v>
      </c>
      <c r="G139" s="50" t="s">
        <v>404</v>
      </c>
      <c r="H139" s="50" t="s">
        <v>405</v>
      </c>
      <c r="I139" s="8" t="s">
        <v>14</v>
      </c>
      <c r="J139" s="50" t="s">
        <v>242</v>
      </c>
      <c r="K139" s="51">
        <v>1</v>
      </c>
      <c r="L139" s="67">
        <v>240000</v>
      </c>
      <c r="M139" s="67">
        <v>240000</v>
      </c>
      <c r="N139" s="56"/>
      <c r="O139" s="7"/>
      <c r="P139" s="56"/>
      <c r="Q139" s="1" t="s">
        <v>351</v>
      </c>
      <c r="R139" s="50" t="s">
        <v>511</v>
      </c>
      <c r="S139" s="1" t="s">
        <v>406</v>
      </c>
      <c r="T139" s="68" t="s">
        <v>18</v>
      </c>
      <c r="U139" s="6" t="s">
        <v>506</v>
      </c>
      <c r="V139" s="6" t="s">
        <v>505</v>
      </c>
      <c r="W139" s="1">
        <v>0</v>
      </c>
      <c r="X139" s="1" t="s">
        <v>516</v>
      </c>
      <c r="Y139" s="1" t="s">
        <v>407</v>
      </c>
      <c r="Z139" s="35"/>
      <c r="AA139" s="35"/>
    </row>
    <row r="140" spans="1:27" ht="276" customHeight="1">
      <c r="A140" s="1">
        <v>34</v>
      </c>
      <c r="B140" s="2" t="s">
        <v>7</v>
      </c>
      <c r="C140" s="50" t="s">
        <v>238</v>
      </c>
      <c r="D140" s="80" t="s">
        <v>398</v>
      </c>
      <c r="E140" s="80" t="s">
        <v>400</v>
      </c>
      <c r="F140" s="80" t="s">
        <v>400</v>
      </c>
      <c r="G140" s="50" t="s">
        <v>408</v>
      </c>
      <c r="H140" s="50" t="s">
        <v>409</v>
      </c>
      <c r="I140" s="8" t="s">
        <v>14</v>
      </c>
      <c r="J140" s="50" t="s">
        <v>242</v>
      </c>
      <c r="K140" s="51">
        <v>1</v>
      </c>
      <c r="L140" s="56">
        <v>968101.38</v>
      </c>
      <c r="M140" s="67">
        <v>968101.38</v>
      </c>
      <c r="N140" s="56"/>
      <c r="O140" s="7"/>
      <c r="P140" s="56"/>
      <c r="Q140" s="1" t="s">
        <v>324</v>
      </c>
      <c r="R140" s="1" t="s">
        <v>512</v>
      </c>
      <c r="S140" s="70" t="s">
        <v>332</v>
      </c>
      <c r="T140" s="68" t="s">
        <v>18</v>
      </c>
      <c r="U140" s="6" t="s">
        <v>506</v>
      </c>
      <c r="V140" s="6" t="s">
        <v>505</v>
      </c>
      <c r="W140" s="1">
        <v>0</v>
      </c>
      <c r="X140" s="1" t="s">
        <v>517</v>
      </c>
      <c r="Y140" s="1" t="s">
        <v>218</v>
      </c>
      <c r="Z140" s="35"/>
      <c r="AA140" s="35"/>
    </row>
    <row r="141" spans="1:27" ht="153" customHeight="1">
      <c r="A141" s="1">
        <v>35</v>
      </c>
      <c r="B141" s="2" t="s">
        <v>7</v>
      </c>
      <c r="C141" s="50" t="s">
        <v>238</v>
      </c>
      <c r="D141" s="1" t="s">
        <v>410</v>
      </c>
      <c r="E141" s="50" t="s">
        <v>411</v>
      </c>
      <c r="F141" s="50" t="s">
        <v>411</v>
      </c>
      <c r="G141" s="50" t="s">
        <v>412</v>
      </c>
      <c r="H141" s="50" t="s">
        <v>413</v>
      </c>
      <c r="I141" s="8" t="s">
        <v>303</v>
      </c>
      <c r="J141" s="50" t="s">
        <v>242</v>
      </c>
      <c r="K141" s="51">
        <v>1</v>
      </c>
      <c r="L141" s="67">
        <v>3777678.5714285709</v>
      </c>
      <c r="M141" s="67">
        <v>3777678.5714285709</v>
      </c>
      <c r="N141" s="56"/>
      <c r="O141" s="7"/>
      <c r="P141" s="56"/>
      <c r="Q141" s="66" t="s">
        <v>86</v>
      </c>
      <c r="R141" s="50" t="s">
        <v>507</v>
      </c>
      <c r="S141" s="1" t="s">
        <v>304</v>
      </c>
      <c r="T141" s="66" t="s">
        <v>18</v>
      </c>
      <c r="U141" s="6" t="s">
        <v>506</v>
      </c>
      <c r="V141" s="6" t="s">
        <v>505</v>
      </c>
      <c r="W141" s="66">
        <v>0</v>
      </c>
      <c r="X141" s="66" t="s">
        <v>517</v>
      </c>
      <c r="Y141" s="1" t="s">
        <v>414</v>
      </c>
      <c r="Z141" s="35"/>
      <c r="AA141" s="35"/>
    </row>
    <row r="142" spans="1:27" ht="201.75" customHeight="1">
      <c r="A142" s="1">
        <v>36</v>
      </c>
      <c r="B142" s="2" t="s">
        <v>7</v>
      </c>
      <c r="C142" s="50" t="s">
        <v>238</v>
      </c>
      <c r="D142" s="73" t="s">
        <v>415</v>
      </c>
      <c r="E142" s="80" t="s">
        <v>416</v>
      </c>
      <c r="F142" s="80" t="s">
        <v>416</v>
      </c>
      <c r="G142" s="50" t="s">
        <v>417</v>
      </c>
      <c r="H142" s="50" t="s">
        <v>418</v>
      </c>
      <c r="I142" s="8" t="s">
        <v>14</v>
      </c>
      <c r="J142" s="50" t="s">
        <v>242</v>
      </c>
      <c r="K142" s="51">
        <v>1</v>
      </c>
      <c r="L142" s="67">
        <f t="shared" ref="L142:L145" si="7">M142</f>
        <v>446428.57142857136</v>
      </c>
      <c r="M142" s="67">
        <v>446428.57142857136</v>
      </c>
      <c r="N142" s="56"/>
      <c r="O142" s="7"/>
      <c r="P142" s="56"/>
      <c r="Q142" s="1" t="s">
        <v>324</v>
      </c>
      <c r="R142" s="1" t="s">
        <v>567</v>
      </c>
      <c r="S142" s="70" t="s">
        <v>547</v>
      </c>
      <c r="T142" s="68" t="s">
        <v>18</v>
      </c>
      <c r="U142" s="6" t="s">
        <v>506</v>
      </c>
      <c r="V142" s="6" t="s">
        <v>505</v>
      </c>
      <c r="W142" s="1">
        <v>0</v>
      </c>
      <c r="X142" s="1" t="s">
        <v>517</v>
      </c>
      <c r="Y142" s="1"/>
      <c r="Z142" s="35"/>
      <c r="AA142" s="35"/>
    </row>
    <row r="143" spans="1:27" ht="220.5" customHeight="1">
      <c r="A143" s="1">
        <v>37</v>
      </c>
      <c r="B143" s="2" t="s">
        <v>7</v>
      </c>
      <c r="C143" s="50" t="s">
        <v>238</v>
      </c>
      <c r="D143" s="1" t="s">
        <v>419</v>
      </c>
      <c r="E143" s="50" t="s">
        <v>420</v>
      </c>
      <c r="F143" s="50" t="s">
        <v>420</v>
      </c>
      <c r="G143" s="50" t="s">
        <v>421</v>
      </c>
      <c r="H143" s="50" t="s">
        <v>422</v>
      </c>
      <c r="I143" s="8" t="s">
        <v>14</v>
      </c>
      <c r="J143" s="50" t="s">
        <v>242</v>
      </c>
      <c r="K143" s="51">
        <v>1</v>
      </c>
      <c r="L143" s="67">
        <f t="shared" si="7"/>
        <v>4592857.1428571427</v>
      </c>
      <c r="M143" s="98">
        <v>4592857.1428571427</v>
      </c>
      <c r="N143" s="56"/>
      <c r="O143" s="7"/>
      <c r="P143" s="56"/>
      <c r="Q143" s="1" t="s">
        <v>32</v>
      </c>
      <c r="R143" s="50" t="s">
        <v>507</v>
      </c>
      <c r="S143" s="1" t="s">
        <v>304</v>
      </c>
      <c r="T143" s="68" t="s">
        <v>18</v>
      </c>
      <c r="U143" s="6" t="s">
        <v>506</v>
      </c>
      <c r="V143" s="6" t="s">
        <v>505</v>
      </c>
      <c r="W143" s="1">
        <v>0</v>
      </c>
      <c r="X143" s="1" t="s">
        <v>517</v>
      </c>
      <c r="Y143" s="1" t="s">
        <v>423</v>
      </c>
      <c r="Z143" s="35"/>
      <c r="AA143" s="35"/>
    </row>
    <row r="144" spans="1:27" ht="279" customHeight="1">
      <c r="A144" s="1">
        <v>38</v>
      </c>
      <c r="B144" s="2" t="s">
        <v>7</v>
      </c>
      <c r="C144" s="50" t="s">
        <v>238</v>
      </c>
      <c r="D144" s="1" t="s">
        <v>424</v>
      </c>
      <c r="E144" s="50" t="s">
        <v>425</v>
      </c>
      <c r="F144" s="50" t="s">
        <v>425</v>
      </c>
      <c r="G144" s="50" t="s">
        <v>426</v>
      </c>
      <c r="H144" s="50" t="s">
        <v>427</v>
      </c>
      <c r="I144" s="8" t="s">
        <v>14</v>
      </c>
      <c r="J144" s="50" t="s">
        <v>242</v>
      </c>
      <c r="K144" s="51">
        <v>1</v>
      </c>
      <c r="L144" s="67">
        <f t="shared" si="7"/>
        <v>914285.7142857142</v>
      </c>
      <c r="M144" s="67">
        <v>914285.7142857142</v>
      </c>
      <c r="N144" s="56"/>
      <c r="O144" s="7"/>
      <c r="P144" s="56"/>
      <c r="Q144" s="1" t="s">
        <v>428</v>
      </c>
      <c r="R144" s="1" t="s">
        <v>512</v>
      </c>
      <c r="S144" s="70" t="s">
        <v>332</v>
      </c>
      <c r="T144" s="68" t="s">
        <v>18</v>
      </c>
      <c r="U144" s="6" t="s">
        <v>506</v>
      </c>
      <c r="V144" s="6" t="s">
        <v>505</v>
      </c>
      <c r="W144" s="1" t="s">
        <v>333</v>
      </c>
      <c r="X144" s="1" t="s">
        <v>516</v>
      </c>
      <c r="Y144" s="1" t="s">
        <v>427</v>
      </c>
      <c r="Z144" s="35"/>
      <c r="AA144" s="35"/>
    </row>
    <row r="145" spans="1:27" ht="101.25">
      <c r="A145" s="1">
        <v>39</v>
      </c>
      <c r="B145" s="2" t="s">
        <v>7</v>
      </c>
      <c r="C145" s="50" t="s">
        <v>238</v>
      </c>
      <c r="D145" s="1" t="s">
        <v>429</v>
      </c>
      <c r="E145" s="50" t="s">
        <v>430</v>
      </c>
      <c r="F145" s="50" t="s">
        <v>430</v>
      </c>
      <c r="G145" s="50" t="s">
        <v>431</v>
      </c>
      <c r="H145" s="50" t="s">
        <v>432</v>
      </c>
      <c r="I145" s="8" t="s">
        <v>14</v>
      </c>
      <c r="J145" s="50" t="s">
        <v>242</v>
      </c>
      <c r="K145" s="51">
        <v>1</v>
      </c>
      <c r="L145" s="67">
        <f t="shared" si="7"/>
        <v>0</v>
      </c>
      <c r="M145" s="67">
        <v>0</v>
      </c>
      <c r="N145" s="56"/>
      <c r="O145" s="7"/>
      <c r="P145" s="56"/>
      <c r="Q145" s="1" t="s">
        <v>32</v>
      </c>
      <c r="R145" s="1" t="s">
        <v>514</v>
      </c>
      <c r="S145" s="70" t="s">
        <v>433</v>
      </c>
      <c r="T145" s="68" t="s">
        <v>18</v>
      </c>
      <c r="U145" s="6" t="s">
        <v>506</v>
      </c>
      <c r="V145" s="6" t="s">
        <v>505</v>
      </c>
      <c r="W145" s="1">
        <v>0</v>
      </c>
      <c r="X145" s="1" t="s">
        <v>517</v>
      </c>
      <c r="Y145" s="1" t="s">
        <v>432</v>
      </c>
      <c r="Z145" s="35"/>
      <c r="AA145" s="35"/>
    </row>
    <row r="146" spans="1:27" ht="137.25" customHeight="1">
      <c r="A146" s="1">
        <v>40</v>
      </c>
      <c r="B146" s="2" t="s">
        <v>7</v>
      </c>
      <c r="C146" s="50" t="s">
        <v>238</v>
      </c>
      <c r="D146" s="80" t="s">
        <v>434</v>
      </c>
      <c r="E146" s="4" t="s">
        <v>435</v>
      </c>
      <c r="F146" s="4" t="s">
        <v>435</v>
      </c>
      <c r="G146" s="4" t="s">
        <v>436</v>
      </c>
      <c r="H146" s="4" t="s">
        <v>437</v>
      </c>
      <c r="I146" s="8" t="s">
        <v>340</v>
      </c>
      <c r="J146" s="50" t="s">
        <v>242</v>
      </c>
      <c r="K146" s="51">
        <v>1</v>
      </c>
      <c r="L146" s="67">
        <v>6600000</v>
      </c>
      <c r="M146" s="67">
        <v>6600000</v>
      </c>
      <c r="N146" s="56"/>
      <c r="O146" s="7"/>
      <c r="P146" s="56"/>
      <c r="Q146" s="1" t="s">
        <v>101</v>
      </c>
      <c r="R146" s="50" t="s">
        <v>515</v>
      </c>
      <c r="S146" s="70" t="s">
        <v>102</v>
      </c>
      <c r="T146" s="68" t="s">
        <v>18</v>
      </c>
      <c r="U146" s="6" t="s">
        <v>506</v>
      </c>
      <c r="V146" s="6" t="s">
        <v>505</v>
      </c>
      <c r="W146" s="1">
        <v>0</v>
      </c>
      <c r="X146" s="1" t="s">
        <v>516</v>
      </c>
      <c r="Y146" s="1" t="s">
        <v>386</v>
      </c>
      <c r="Z146" s="35"/>
      <c r="AA146" s="35"/>
    </row>
    <row r="147" spans="1:27" ht="131.25" customHeight="1">
      <c r="A147" s="1">
        <v>41</v>
      </c>
      <c r="B147" s="2" t="s">
        <v>7</v>
      </c>
      <c r="C147" s="2" t="s">
        <v>238</v>
      </c>
      <c r="D147" s="76" t="s">
        <v>438</v>
      </c>
      <c r="E147" s="2" t="s">
        <v>439</v>
      </c>
      <c r="F147" s="2" t="s">
        <v>360</v>
      </c>
      <c r="G147" s="50" t="s">
        <v>440</v>
      </c>
      <c r="H147" s="50" t="s">
        <v>441</v>
      </c>
      <c r="I147" s="8" t="s">
        <v>14</v>
      </c>
      <c r="J147" s="50" t="s">
        <v>242</v>
      </c>
      <c r="K147" s="50">
        <v>1</v>
      </c>
      <c r="L147" s="67">
        <v>6428571.42857143</v>
      </c>
      <c r="M147" s="67">
        <v>6428571.4285714282</v>
      </c>
      <c r="N147" s="56"/>
      <c r="O147" s="7"/>
      <c r="P147" s="56"/>
      <c r="Q147" s="1" t="s">
        <v>351</v>
      </c>
      <c r="R147" s="50" t="s">
        <v>542</v>
      </c>
      <c r="S147" s="1" t="s">
        <v>604</v>
      </c>
      <c r="T147" s="68" t="s">
        <v>18</v>
      </c>
      <c r="U147" s="6" t="s">
        <v>506</v>
      </c>
      <c r="V147" s="6" t="s">
        <v>505</v>
      </c>
      <c r="W147" s="71">
        <v>1</v>
      </c>
      <c r="X147" s="71" t="s">
        <v>523</v>
      </c>
      <c r="Y147" s="69" t="s">
        <v>442</v>
      </c>
      <c r="Z147" s="35"/>
      <c r="AA147" s="35"/>
    </row>
    <row r="148" spans="1:27" ht="256.5" customHeight="1">
      <c r="A148" s="1">
        <v>42</v>
      </c>
      <c r="B148" s="2" t="s">
        <v>7</v>
      </c>
      <c r="C148" s="50" t="s">
        <v>238</v>
      </c>
      <c r="D148" s="1" t="s">
        <v>424</v>
      </c>
      <c r="E148" s="50" t="s">
        <v>425</v>
      </c>
      <c r="F148" s="50" t="s">
        <v>425</v>
      </c>
      <c r="G148" s="50" t="s">
        <v>443</v>
      </c>
      <c r="H148" s="1" t="s">
        <v>444</v>
      </c>
      <c r="I148" s="8" t="s">
        <v>14</v>
      </c>
      <c r="J148" s="50" t="s">
        <v>242</v>
      </c>
      <c r="K148" s="51">
        <v>0</v>
      </c>
      <c r="L148" s="67">
        <v>0</v>
      </c>
      <c r="M148" s="67">
        <v>0</v>
      </c>
      <c r="N148" s="56"/>
      <c r="O148" s="7"/>
      <c r="P148" s="56"/>
      <c r="Q148" s="50" t="s">
        <v>280</v>
      </c>
      <c r="R148" s="50" t="s">
        <v>507</v>
      </c>
      <c r="S148" s="70" t="s">
        <v>304</v>
      </c>
      <c r="T148" s="68" t="s">
        <v>18</v>
      </c>
      <c r="U148" s="6" t="s">
        <v>506</v>
      </c>
      <c r="V148" s="6" t="s">
        <v>505</v>
      </c>
      <c r="W148" s="71">
        <v>1</v>
      </c>
      <c r="X148" s="71" t="s">
        <v>521</v>
      </c>
      <c r="Y148" s="69" t="s">
        <v>445</v>
      </c>
      <c r="Z148" s="35"/>
      <c r="AA148" s="35"/>
    </row>
    <row r="149" spans="1:27" ht="290.25" customHeight="1">
      <c r="A149" s="1">
        <v>43</v>
      </c>
      <c r="B149" s="2" t="s">
        <v>7</v>
      </c>
      <c r="C149" s="50" t="s">
        <v>238</v>
      </c>
      <c r="D149" s="80" t="s">
        <v>446</v>
      </c>
      <c r="E149" s="4" t="s">
        <v>447</v>
      </c>
      <c r="F149" s="4" t="s">
        <v>447</v>
      </c>
      <c r="G149" s="6" t="s">
        <v>448</v>
      </c>
      <c r="H149" s="6" t="s">
        <v>449</v>
      </c>
      <c r="I149" s="8" t="s">
        <v>14</v>
      </c>
      <c r="J149" s="50" t="s">
        <v>242</v>
      </c>
      <c r="K149" s="51">
        <v>1</v>
      </c>
      <c r="L149" s="67">
        <f>M149</f>
        <v>105357.14285714284</v>
      </c>
      <c r="M149" s="67">
        <v>105357.14285714284</v>
      </c>
      <c r="N149" s="56"/>
      <c r="O149" s="7"/>
      <c r="P149" s="56"/>
      <c r="Q149" s="1" t="s">
        <v>101</v>
      </c>
      <c r="R149" s="50" t="s">
        <v>515</v>
      </c>
      <c r="S149" s="70" t="s">
        <v>102</v>
      </c>
      <c r="T149" s="6" t="s">
        <v>18</v>
      </c>
      <c r="U149" s="6" t="s">
        <v>506</v>
      </c>
      <c r="V149" s="6" t="s">
        <v>505</v>
      </c>
      <c r="W149" s="77">
        <v>1</v>
      </c>
      <c r="X149" s="77" t="s">
        <v>516</v>
      </c>
      <c r="Y149" s="69" t="s">
        <v>450</v>
      </c>
      <c r="Z149" s="35"/>
      <c r="AA149" s="35"/>
    </row>
    <row r="150" spans="1:27" ht="263.25">
      <c r="A150" s="1">
        <v>44</v>
      </c>
      <c r="B150" s="2" t="s">
        <v>7</v>
      </c>
      <c r="C150" s="50" t="s">
        <v>238</v>
      </c>
      <c r="D150" s="1" t="s">
        <v>451</v>
      </c>
      <c r="E150" s="50" t="s">
        <v>336</v>
      </c>
      <c r="F150" s="50" t="s">
        <v>452</v>
      </c>
      <c r="G150" s="50" t="s">
        <v>453</v>
      </c>
      <c r="H150" s="50" t="s">
        <v>454</v>
      </c>
      <c r="I150" s="8" t="s">
        <v>303</v>
      </c>
      <c r="J150" s="50" t="s">
        <v>242</v>
      </c>
      <c r="K150" s="50">
        <v>0</v>
      </c>
      <c r="L150" s="56">
        <v>0</v>
      </c>
      <c r="M150" s="67">
        <v>0</v>
      </c>
      <c r="N150" s="56"/>
      <c r="O150" s="7"/>
      <c r="P150" s="56"/>
      <c r="Q150" s="50" t="s">
        <v>313</v>
      </c>
      <c r="R150" s="50" t="s">
        <v>507</v>
      </c>
      <c r="S150" s="1" t="s">
        <v>304</v>
      </c>
      <c r="T150" s="6" t="s">
        <v>18</v>
      </c>
      <c r="U150" s="6" t="s">
        <v>506</v>
      </c>
      <c r="V150" s="6" t="s">
        <v>505</v>
      </c>
      <c r="W150" s="77">
        <v>0.8</v>
      </c>
      <c r="X150" s="77" t="s">
        <v>520</v>
      </c>
      <c r="Y150" s="1" t="s">
        <v>455</v>
      </c>
      <c r="Z150" s="35"/>
      <c r="AA150" s="35"/>
    </row>
    <row r="151" spans="1:27" ht="209.25" customHeight="1">
      <c r="A151" s="1">
        <v>45</v>
      </c>
      <c r="B151" s="2" t="s">
        <v>7</v>
      </c>
      <c r="C151" s="50" t="s">
        <v>238</v>
      </c>
      <c r="D151" s="1" t="s">
        <v>456</v>
      </c>
      <c r="E151" s="50" t="s">
        <v>457</v>
      </c>
      <c r="F151" s="50" t="s">
        <v>457</v>
      </c>
      <c r="G151" s="50" t="s">
        <v>458</v>
      </c>
      <c r="H151" s="50" t="s">
        <v>459</v>
      </c>
      <c r="I151" s="8" t="s">
        <v>303</v>
      </c>
      <c r="J151" s="50" t="s">
        <v>242</v>
      </c>
      <c r="K151" s="50">
        <v>1</v>
      </c>
      <c r="L151" s="67">
        <v>1785714.28</v>
      </c>
      <c r="M151" s="67">
        <v>1785714.28</v>
      </c>
      <c r="N151" s="56"/>
      <c r="O151" s="7"/>
      <c r="P151" s="56"/>
      <c r="Q151" s="50" t="s">
        <v>351</v>
      </c>
      <c r="R151" s="50" t="s">
        <v>507</v>
      </c>
      <c r="S151" s="1" t="s">
        <v>304</v>
      </c>
      <c r="T151" s="6" t="s">
        <v>18</v>
      </c>
      <c r="U151" s="6" t="s">
        <v>506</v>
      </c>
      <c r="V151" s="6" t="s">
        <v>505</v>
      </c>
      <c r="W151" s="77">
        <v>0</v>
      </c>
      <c r="X151" s="77" t="s">
        <v>516</v>
      </c>
      <c r="Y151" s="1" t="s">
        <v>460</v>
      </c>
      <c r="Z151" s="35"/>
      <c r="AA151" s="35"/>
    </row>
    <row r="152" spans="1:27" ht="156" customHeight="1">
      <c r="A152" s="1">
        <v>46</v>
      </c>
      <c r="B152" s="2" t="s">
        <v>7</v>
      </c>
      <c r="C152" s="2" t="s">
        <v>238</v>
      </c>
      <c r="D152" s="76" t="s">
        <v>461</v>
      </c>
      <c r="E152" s="2" t="s">
        <v>462</v>
      </c>
      <c r="F152" s="2" t="s">
        <v>462</v>
      </c>
      <c r="G152" s="50" t="s">
        <v>463</v>
      </c>
      <c r="H152" s="50" t="s">
        <v>463</v>
      </c>
      <c r="I152" s="8" t="s">
        <v>340</v>
      </c>
      <c r="J152" s="50" t="s">
        <v>242</v>
      </c>
      <c r="K152" s="50">
        <v>1</v>
      </c>
      <c r="L152" s="67">
        <f t="shared" ref="L152" si="8">M152</f>
        <v>2678571.4285714282</v>
      </c>
      <c r="M152" s="67">
        <v>2678571.4285714282</v>
      </c>
      <c r="N152" s="56"/>
      <c r="O152" s="7"/>
      <c r="P152" s="56"/>
      <c r="Q152" s="50" t="s">
        <v>313</v>
      </c>
      <c r="R152" s="1" t="s">
        <v>512</v>
      </c>
      <c r="S152" s="50" t="s">
        <v>332</v>
      </c>
      <c r="T152" s="6" t="s">
        <v>18</v>
      </c>
      <c r="U152" s="6" t="s">
        <v>506</v>
      </c>
      <c r="V152" s="6" t="s">
        <v>505</v>
      </c>
      <c r="W152" s="3">
        <v>0</v>
      </c>
      <c r="X152" s="3" t="s">
        <v>519</v>
      </c>
      <c r="Y152" s="50" t="s">
        <v>463</v>
      </c>
      <c r="Z152" s="35"/>
      <c r="AA152" s="35"/>
    </row>
    <row r="153" spans="1:27" ht="126" customHeight="1">
      <c r="A153" s="1">
        <v>47</v>
      </c>
      <c r="B153" s="2" t="s">
        <v>7</v>
      </c>
      <c r="C153" s="50" t="s">
        <v>238</v>
      </c>
      <c r="D153" s="1" t="s">
        <v>464</v>
      </c>
      <c r="E153" s="50" t="s">
        <v>465</v>
      </c>
      <c r="F153" s="50" t="s">
        <v>466</v>
      </c>
      <c r="G153" s="50" t="s">
        <v>467</v>
      </c>
      <c r="H153" s="50" t="s">
        <v>468</v>
      </c>
      <c r="I153" s="50">
        <v>0</v>
      </c>
      <c r="J153" s="50">
        <v>0</v>
      </c>
      <c r="K153" s="50">
        <v>0</v>
      </c>
      <c r="L153" s="67">
        <v>0</v>
      </c>
      <c r="M153" s="67">
        <v>0</v>
      </c>
      <c r="N153" s="56"/>
      <c r="O153" s="56"/>
      <c r="P153" s="56"/>
      <c r="Q153" s="50">
        <v>0</v>
      </c>
      <c r="R153" s="50">
        <v>0</v>
      </c>
      <c r="S153" s="50">
        <v>0</v>
      </c>
      <c r="T153" s="50">
        <v>0</v>
      </c>
      <c r="U153" s="6" t="s">
        <v>506</v>
      </c>
      <c r="V153" s="6" t="s">
        <v>505</v>
      </c>
      <c r="W153" s="50">
        <v>0</v>
      </c>
      <c r="X153" s="90" t="s">
        <v>522</v>
      </c>
      <c r="Y153" s="81" t="s">
        <v>468</v>
      </c>
      <c r="Z153" s="35"/>
      <c r="AA153" s="35"/>
    </row>
    <row r="154" spans="1:27" ht="126" customHeight="1">
      <c r="A154" s="1">
        <v>48</v>
      </c>
      <c r="B154" s="2" t="s">
        <v>7</v>
      </c>
      <c r="C154" s="50" t="s">
        <v>238</v>
      </c>
      <c r="D154" s="1" t="s">
        <v>524</v>
      </c>
      <c r="E154" s="50" t="s">
        <v>525</v>
      </c>
      <c r="F154" s="50" t="s">
        <v>526</v>
      </c>
      <c r="G154" s="50" t="s">
        <v>527</v>
      </c>
      <c r="H154" s="50" t="s">
        <v>528</v>
      </c>
      <c r="I154" s="50" t="s">
        <v>303</v>
      </c>
      <c r="J154" s="50" t="s">
        <v>242</v>
      </c>
      <c r="K154" s="50">
        <v>1</v>
      </c>
      <c r="L154" s="67">
        <v>72491964.285714284</v>
      </c>
      <c r="M154" s="67">
        <v>72491964.285714284</v>
      </c>
      <c r="N154" s="56"/>
      <c r="O154" s="56"/>
      <c r="P154" s="56"/>
      <c r="Q154" s="50" t="s">
        <v>16</v>
      </c>
      <c r="R154" s="50" t="s">
        <v>507</v>
      </c>
      <c r="S154" s="1" t="s">
        <v>304</v>
      </c>
      <c r="T154" s="6" t="s">
        <v>18</v>
      </c>
      <c r="U154" s="6" t="s">
        <v>506</v>
      </c>
      <c r="V154" s="6" t="s">
        <v>505</v>
      </c>
      <c r="W154" s="50">
        <v>50</v>
      </c>
      <c r="X154" s="90" t="s">
        <v>529</v>
      </c>
      <c r="Y154" s="6" t="s">
        <v>528</v>
      </c>
      <c r="Z154" s="35"/>
      <c r="AA154" s="35"/>
    </row>
    <row r="155" spans="1:27" ht="126" customHeight="1">
      <c r="A155" s="1">
        <v>49</v>
      </c>
      <c r="B155" s="2" t="s">
        <v>7</v>
      </c>
      <c r="C155" s="50" t="s">
        <v>238</v>
      </c>
      <c r="D155" s="1" t="s">
        <v>471</v>
      </c>
      <c r="E155" s="50" t="s">
        <v>472</v>
      </c>
      <c r="F155" s="50" t="s">
        <v>473</v>
      </c>
      <c r="G155" s="50" t="s">
        <v>474</v>
      </c>
      <c r="H155" s="50" t="s">
        <v>475</v>
      </c>
      <c r="I155" s="8" t="s">
        <v>14</v>
      </c>
      <c r="J155" s="50" t="s">
        <v>476</v>
      </c>
      <c r="K155" s="50">
        <v>1</v>
      </c>
      <c r="L155" s="67">
        <v>98214.29</v>
      </c>
      <c r="M155" s="67">
        <v>98214.29</v>
      </c>
      <c r="N155" s="56"/>
      <c r="O155" s="56"/>
      <c r="P155" s="56"/>
      <c r="Q155" s="50" t="s">
        <v>280</v>
      </c>
      <c r="R155" s="50" t="s">
        <v>511</v>
      </c>
      <c r="S155" s="50" t="s">
        <v>406</v>
      </c>
      <c r="T155" s="6" t="s">
        <v>18</v>
      </c>
      <c r="U155" s="6" t="s">
        <v>506</v>
      </c>
      <c r="V155" s="6" t="s">
        <v>505</v>
      </c>
      <c r="W155" s="77" t="s">
        <v>19</v>
      </c>
      <c r="X155" s="77" t="s">
        <v>516</v>
      </c>
      <c r="Y155" s="6"/>
      <c r="Z155" s="35"/>
      <c r="AA155" s="35"/>
    </row>
    <row r="156" spans="1:27" ht="126" customHeight="1">
      <c r="A156" s="1">
        <v>50</v>
      </c>
      <c r="B156" s="2" t="s">
        <v>7</v>
      </c>
      <c r="C156" s="50" t="s">
        <v>238</v>
      </c>
      <c r="D156" s="1" t="s">
        <v>530</v>
      </c>
      <c r="E156" s="50" t="s">
        <v>531</v>
      </c>
      <c r="F156" s="50" t="s">
        <v>531</v>
      </c>
      <c r="G156" s="50" t="s">
        <v>532</v>
      </c>
      <c r="H156" s="50" t="s">
        <v>531</v>
      </c>
      <c r="I156" s="8" t="s">
        <v>533</v>
      </c>
      <c r="J156" s="50" t="s">
        <v>242</v>
      </c>
      <c r="K156" s="50">
        <v>1</v>
      </c>
      <c r="L156" s="56">
        <v>23571428.571428571</v>
      </c>
      <c r="M156" s="67">
        <v>23571428.571428571</v>
      </c>
      <c r="N156" s="56"/>
      <c r="O156" s="56"/>
      <c r="P156" s="56"/>
      <c r="Q156" s="50" t="s">
        <v>351</v>
      </c>
      <c r="R156" s="50" t="s">
        <v>507</v>
      </c>
      <c r="S156" s="50" t="s">
        <v>304</v>
      </c>
      <c r="T156" s="50" t="s">
        <v>18</v>
      </c>
      <c r="U156" s="6" t="s">
        <v>506</v>
      </c>
      <c r="V156" s="6" t="s">
        <v>505</v>
      </c>
      <c r="W156" s="6">
        <v>0</v>
      </c>
      <c r="X156" s="77" t="s">
        <v>517</v>
      </c>
      <c r="Y156" s="6" t="s">
        <v>531</v>
      </c>
      <c r="Z156" s="35"/>
      <c r="AA156" s="35"/>
    </row>
    <row r="157" spans="1:27" ht="159.75" customHeight="1">
      <c r="A157" s="1">
        <v>51</v>
      </c>
      <c r="B157" s="2" t="s">
        <v>7</v>
      </c>
      <c r="C157" s="50" t="s">
        <v>238</v>
      </c>
      <c r="D157" s="1" t="s">
        <v>543</v>
      </c>
      <c r="E157" s="97" t="s">
        <v>544</v>
      </c>
      <c r="F157" s="50" t="s">
        <v>544</v>
      </c>
      <c r="G157" s="50" t="s">
        <v>545</v>
      </c>
      <c r="H157" s="50" t="s">
        <v>544</v>
      </c>
      <c r="I157" s="8" t="s">
        <v>546</v>
      </c>
      <c r="J157" s="50" t="s">
        <v>26</v>
      </c>
      <c r="K157" s="50">
        <v>1</v>
      </c>
      <c r="L157" s="56">
        <v>469199.99999999994</v>
      </c>
      <c r="M157" s="67">
        <v>469199.99999999994</v>
      </c>
      <c r="N157" s="56"/>
      <c r="O157" s="56"/>
      <c r="P157" s="56"/>
      <c r="Q157" s="50" t="s">
        <v>351</v>
      </c>
      <c r="R157" s="50" t="s">
        <v>567</v>
      </c>
      <c r="S157" s="50" t="s">
        <v>547</v>
      </c>
      <c r="T157" s="50" t="s">
        <v>18</v>
      </c>
      <c r="U157" s="6" t="s">
        <v>506</v>
      </c>
      <c r="V157" s="6" t="s">
        <v>505</v>
      </c>
      <c r="W157" s="6" t="s">
        <v>549</v>
      </c>
      <c r="X157" s="77" t="s">
        <v>516</v>
      </c>
      <c r="Y157" s="6" t="s">
        <v>548</v>
      </c>
      <c r="Z157" s="35"/>
      <c r="AA157" s="35"/>
    </row>
    <row r="158" spans="1:27" ht="159.75" customHeight="1">
      <c r="A158" s="1">
        <v>52</v>
      </c>
      <c r="B158" s="2" t="s">
        <v>7</v>
      </c>
      <c r="C158" s="50" t="s">
        <v>238</v>
      </c>
      <c r="D158" s="1" t="s">
        <v>347</v>
      </c>
      <c r="E158" s="97" t="s">
        <v>348</v>
      </c>
      <c r="F158" s="50" t="s">
        <v>348</v>
      </c>
      <c r="G158" s="50" t="s">
        <v>349</v>
      </c>
      <c r="H158" s="50" t="s">
        <v>350</v>
      </c>
      <c r="I158" s="8" t="s">
        <v>563</v>
      </c>
      <c r="J158" s="50" t="s">
        <v>564</v>
      </c>
      <c r="K158" s="50">
        <v>1</v>
      </c>
      <c r="L158" s="56">
        <v>31163392.857142854</v>
      </c>
      <c r="M158" s="67">
        <v>31163392.857142854</v>
      </c>
      <c r="N158" s="56"/>
      <c r="O158" s="56"/>
      <c r="P158" s="56"/>
      <c r="Q158" s="50" t="s">
        <v>351</v>
      </c>
      <c r="R158" s="50" t="s">
        <v>567</v>
      </c>
      <c r="S158" s="50" t="s">
        <v>547</v>
      </c>
      <c r="T158" s="50" t="s">
        <v>18</v>
      </c>
      <c r="U158" s="6" t="s">
        <v>506</v>
      </c>
      <c r="V158" s="6" t="s">
        <v>505</v>
      </c>
      <c r="W158" s="6">
        <v>0</v>
      </c>
      <c r="X158" s="77" t="s">
        <v>522</v>
      </c>
      <c r="Y158" s="77" t="s">
        <v>352</v>
      </c>
      <c r="Z158" s="35"/>
      <c r="AA158" s="35"/>
    </row>
    <row r="159" spans="1:27" ht="159.75" customHeight="1">
      <c r="A159" s="1">
        <v>53</v>
      </c>
      <c r="B159" s="2" t="s">
        <v>7</v>
      </c>
      <c r="C159" s="50" t="s">
        <v>238</v>
      </c>
      <c r="D159" s="1" t="s">
        <v>530</v>
      </c>
      <c r="E159" s="97" t="s">
        <v>531</v>
      </c>
      <c r="F159" s="50" t="s">
        <v>531</v>
      </c>
      <c r="G159" s="50" t="s">
        <v>565</v>
      </c>
      <c r="H159" s="50" t="s">
        <v>566</v>
      </c>
      <c r="I159" s="8" t="s">
        <v>546</v>
      </c>
      <c r="J159" s="50" t="s">
        <v>564</v>
      </c>
      <c r="K159" s="50">
        <v>1</v>
      </c>
      <c r="L159" s="56">
        <v>18572321.428571425</v>
      </c>
      <c r="M159" s="98">
        <v>18572321.428571425</v>
      </c>
      <c r="N159" s="56"/>
      <c r="O159" s="56"/>
      <c r="P159" s="56"/>
      <c r="Q159" s="50" t="s">
        <v>351</v>
      </c>
      <c r="R159" s="50" t="s">
        <v>567</v>
      </c>
      <c r="S159" s="50" t="s">
        <v>547</v>
      </c>
      <c r="T159" s="50" t="s">
        <v>18</v>
      </c>
      <c r="U159" s="6" t="s">
        <v>506</v>
      </c>
      <c r="V159" s="6" t="s">
        <v>505</v>
      </c>
      <c r="W159" s="6">
        <v>0</v>
      </c>
      <c r="X159" s="77" t="s">
        <v>522</v>
      </c>
      <c r="Y159" s="77" t="s">
        <v>531</v>
      </c>
      <c r="Z159" s="35"/>
      <c r="AA159" s="35"/>
    </row>
    <row r="160" spans="1:27" ht="159.75" customHeight="1">
      <c r="A160" s="1">
        <v>54</v>
      </c>
      <c r="B160" s="2" t="s">
        <v>7</v>
      </c>
      <c r="C160" s="50" t="s">
        <v>238</v>
      </c>
      <c r="D160" s="1" t="s">
        <v>543</v>
      </c>
      <c r="E160" s="97" t="s">
        <v>544</v>
      </c>
      <c r="F160" s="50" t="s">
        <v>544</v>
      </c>
      <c r="G160" s="50" t="s">
        <v>545</v>
      </c>
      <c r="H160" s="50" t="s">
        <v>544</v>
      </c>
      <c r="I160" s="8" t="s">
        <v>546</v>
      </c>
      <c r="J160" s="50" t="s">
        <v>26</v>
      </c>
      <c r="K160" s="50">
        <v>1</v>
      </c>
      <c r="L160" s="56">
        <v>938399.99999999988</v>
      </c>
      <c r="M160" s="67">
        <v>938399.99999999988</v>
      </c>
      <c r="N160" s="56"/>
      <c r="O160" s="56"/>
      <c r="P160" s="56"/>
      <c r="Q160" s="50" t="s">
        <v>280</v>
      </c>
      <c r="R160" s="50" t="s">
        <v>567</v>
      </c>
      <c r="S160" s="50" t="s">
        <v>547</v>
      </c>
      <c r="T160" s="50" t="s">
        <v>18</v>
      </c>
      <c r="U160" s="6" t="s">
        <v>506</v>
      </c>
      <c r="V160" s="6" t="s">
        <v>505</v>
      </c>
      <c r="W160" s="6" t="s">
        <v>549</v>
      </c>
      <c r="X160" s="77" t="s">
        <v>516</v>
      </c>
      <c r="Y160" s="77"/>
      <c r="Z160" s="35"/>
      <c r="AA160" s="35"/>
    </row>
    <row r="161" spans="1:27" ht="159.75" customHeight="1">
      <c r="A161" s="1">
        <v>55</v>
      </c>
      <c r="B161" s="2" t="s">
        <v>7</v>
      </c>
      <c r="C161" s="50" t="s">
        <v>238</v>
      </c>
      <c r="D161" s="1" t="s">
        <v>382</v>
      </c>
      <c r="E161" s="97" t="s">
        <v>383</v>
      </c>
      <c r="F161" s="50" t="s">
        <v>384</v>
      </c>
      <c r="G161" s="50" t="s">
        <v>385</v>
      </c>
      <c r="H161" s="50" t="s">
        <v>384</v>
      </c>
      <c r="I161" s="8" t="s">
        <v>340</v>
      </c>
      <c r="J161" s="50" t="s">
        <v>242</v>
      </c>
      <c r="K161" s="50">
        <v>1</v>
      </c>
      <c r="L161" s="56">
        <v>597320</v>
      </c>
      <c r="M161" s="67">
        <v>597320</v>
      </c>
      <c r="N161" s="56"/>
      <c r="O161" s="56"/>
      <c r="P161" s="56"/>
      <c r="Q161" s="50" t="s">
        <v>588</v>
      </c>
      <c r="R161" s="50" t="s">
        <v>507</v>
      </c>
      <c r="S161" s="50" t="s">
        <v>589</v>
      </c>
      <c r="T161" s="50">
        <v>710000000</v>
      </c>
      <c r="U161" s="6" t="s">
        <v>506</v>
      </c>
      <c r="V161" s="6" t="s">
        <v>505</v>
      </c>
      <c r="W161" s="6" t="s">
        <v>549</v>
      </c>
      <c r="X161" s="77" t="s">
        <v>516</v>
      </c>
      <c r="Y161" s="77" t="s">
        <v>386</v>
      </c>
      <c r="Z161" s="35"/>
      <c r="AA161" s="35"/>
    </row>
    <row r="162" spans="1:27" ht="159.75" customHeight="1">
      <c r="A162" s="1">
        <v>56</v>
      </c>
      <c r="B162" s="2" t="s">
        <v>7</v>
      </c>
      <c r="C162" s="50" t="s">
        <v>238</v>
      </c>
      <c r="D162" s="1" t="s">
        <v>590</v>
      </c>
      <c r="E162" s="97" t="s">
        <v>591</v>
      </c>
      <c r="F162" s="50" t="s">
        <v>592</v>
      </c>
      <c r="G162" s="50" t="s">
        <v>593</v>
      </c>
      <c r="H162" s="50" t="s">
        <v>594</v>
      </c>
      <c r="I162" s="8" t="s">
        <v>14</v>
      </c>
      <c r="J162" s="50" t="s">
        <v>242</v>
      </c>
      <c r="K162" s="50">
        <v>1</v>
      </c>
      <c r="L162" s="56">
        <v>446785.71</v>
      </c>
      <c r="M162" s="67">
        <v>446785.71</v>
      </c>
      <c r="N162" s="56"/>
      <c r="O162" s="56"/>
      <c r="P162" s="56"/>
      <c r="Q162" s="50" t="s">
        <v>249</v>
      </c>
      <c r="R162" s="50" t="s">
        <v>596</v>
      </c>
      <c r="S162" s="50" t="s">
        <v>587</v>
      </c>
      <c r="T162" s="50">
        <v>710000000</v>
      </c>
      <c r="U162" s="6" t="s">
        <v>506</v>
      </c>
      <c r="V162" s="6" t="s">
        <v>505</v>
      </c>
      <c r="W162" s="6" t="s">
        <v>549</v>
      </c>
      <c r="X162" s="77" t="s">
        <v>516</v>
      </c>
      <c r="Y162" s="77" t="s">
        <v>595</v>
      </c>
      <c r="Z162" s="35"/>
      <c r="AA162" s="35"/>
    </row>
    <row r="163" spans="1:27" ht="159.75" customHeight="1">
      <c r="A163" s="1">
        <v>57</v>
      </c>
      <c r="B163" s="2" t="s">
        <v>7</v>
      </c>
      <c r="C163" s="50" t="s">
        <v>238</v>
      </c>
      <c r="D163" s="1" t="s">
        <v>597</v>
      </c>
      <c r="E163" s="97" t="s">
        <v>336</v>
      </c>
      <c r="F163" s="50" t="s">
        <v>598</v>
      </c>
      <c r="G163" s="50" t="s">
        <v>599</v>
      </c>
      <c r="H163" s="50" t="s">
        <v>600</v>
      </c>
      <c r="I163" s="8" t="s">
        <v>533</v>
      </c>
      <c r="J163" s="50" t="s">
        <v>242</v>
      </c>
      <c r="K163" s="50">
        <v>1</v>
      </c>
      <c r="L163" s="56">
        <v>1339285.71</v>
      </c>
      <c r="M163" s="67">
        <v>1339285.71</v>
      </c>
      <c r="N163" s="56"/>
      <c r="O163" s="56"/>
      <c r="P163" s="56"/>
      <c r="Q163" s="50" t="s">
        <v>313</v>
      </c>
      <c r="R163" s="50" t="s">
        <v>601</v>
      </c>
      <c r="S163" s="50" t="s">
        <v>602</v>
      </c>
      <c r="T163" s="50" t="s">
        <v>18</v>
      </c>
      <c r="U163" s="6" t="s">
        <v>506</v>
      </c>
      <c r="V163" s="6" t="s">
        <v>505</v>
      </c>
      <c r="W163" s="6">
        <v>0</v>
      </c>
      <c r="X163" s="77" t="s">
        <v>603</v>
      </c>
      <c r="Y163" s="77"/>
      <c r="Z163" s="35"/>
      <c r="AA163" s="35"/>
    </row>
    <row r="164" spans="1:27" ht="159.75" customHeight="1">
      <c r="A164" s="1">
        <v>58</v>
      </c>
      <c r="B164" s="2" t="s">
        <v>7</v>
      </c>
      <c r="C164" s="50" t="s">
        <v>238</v>
      </c>
      <c r="D164" s="1" t="s">
        <v>288</v>
      </c>
      <c r="E164" s="97" t="s">
        <v>289</v>
      </c>
      <c r="F164" s="50" t="s">
        <v>290</v>
      </c>
      <c r="G164" s="50" t="s">
        <v>291</v>
      </c>
      <c r="H164" s="50" t="s">
        <v>292</v>
      </c>
      <c r="I164" s="8" t="s">
        <v>14</v>
      </c>
      <c r="J164" s="50" t="s">
        <v>242</v>
      </c>
      <c r="K164" s="50">
        <v>1</v>
      </c>
      <c r="L164" s="56">
        <f>M164</f>
        <v>721928.57140000002</v>
      </c>
      <c r="M164" s="67">
        <v>721928.57140000002</v>
      </c>
      <c r="N164" s="56"/>
      <c r="O164" s="56"/>
      <c r="P164" s="56"/>
      <c r="Q164" s="50" t="s">
        <v>313</v>
      </c>
      <c r="R164" s="50" t="s">
        <v>714</v>
      </c>
      <c r="S164" s="50" t="s">
        <v>304</v>
      </c>
      <c r="T164" s="50" t="s">
        <v>18</v>
      </c>
      <c r="U164" s="6" t="s">
        <v>506</v>
      </c>
      <c r="V164" s="6" t="s">
        <v>505</v>
      </c>
      <c r="W164" s="6">
        <v>0</v>
      </c>
      <c r="X164" s="77" t="s">
        <v>613</v>
      </c>
      <c r="Y164" s="77" t="s">
        <v>292</v>
      </c>
      <c r="Z164" s="35"/>
      <c r="AA164" s="35"/>
    </row>
    <row r="165" spans="1:27" ht="159.75" customHeight="1">
      <c r="A165" s="1">
        <v>59</v>
      </c>
      <c r="B165" s="2" t="s">
        <v>7</v>
      </c>
      <c r="C165" s="50" t="s">
        <v>238</v>
      </c>
      <c r="D165" s="1" t="s">
        <v>715</v>
      </c>
      <c r="E165" s="97" t="s">
        <v>716</v>
      </c>
      <c r="F165" s="50" t="s">
        <v>716</v>
      </c>
      <c r="G165" s="50" t="s">
        <v>717</v>
      </c>
      <c r="H165" s="50" t="s">
        <v>718</v>
      </c>
      <c r="I165" s="8" t="s">
        <v>14</v>
      </c>
      <c r="J165" s="50" t="s">
        <v>242</v>
      </c>
      <c r="K165" s="50">
        <v>1</v>
      </c>
      <c r="L165" s="56">
        <f>M165</f>
        <v>446428.57140000002</v>
      </c>
      <c r="M165" s="67">
        <v>446428.57140000002</v>
      </c>
      <c r="N165" s="56"/>
      <c r="O165" s="56"/>
      <c r="P165" s="56"/>
      <c r="Q165" s="50" t="s">
        <v>610</v>
      </c>
      <c r="R165" s="50" t="s">
        <v>714</v>
      </c>
      <c r="S165" s="50" t="s">
        <v>304</v>
      </c>
      <c r="T165" s="50" t="s">
        <v>18</v>
      </c>
      <c r="U165" s="6" t="s">
        <v>506</v>
      </c>
      <c r="V165" s="6" t="s">
        <v>505</v>
      </c>
      <c r="W165" s="6">
        <v>0</v>
      </c>
      <c r="X165" s="77" t="s">
        <v>613</v>
      </c>
      <c r="Y165" s="77" t="s">
        <v>292</v>
      </c>
      <c r="Z165" s="35"/>
      <c r="AA165" s="35"/>
    </row>
    <row r="166" spans="1:27" ht="159.75" customHeight="1">
      <c r="A166" s="1">
        <v>60</v>
      </c>
      <c r="B166" s="2" t="s">
        <v>7</v>
      </c>
      <c r="C166" s="50" t="s">
        <v>238</v>
      </c>
      <c r="D166" s="1" t="s">
        <v>293</v>
      </c>
      <c r="E166" s="97" t="s">
        <v>294</v>
      </c>
      <c r="F166" s="50" t="s">
        <v>294</v>
      </c>
      <c r="G166" s="50" t="s">
        <v>719</v>
      </c>
      <c r="H166" s="50" t="s">
        <v>720</v>
      </c>
      <c r="I166" s="8" t="s">
        <v>340</v>
      </c>
      <c r="J166" s="50" t="s">
        <v>242</v>
      </c>
      <c r="K166" s="50">
        <v>1</v>
      </c>
      <c r="L166" s="56">
        <v>1160714.28</v>
      </c>
      <c r="M166" s="67">
        <v>1160714.28</v>
      </c>
      <c r="N166" s="56"/>
      <c r="O166" s="56"/>
      <c r="P166" s="56"/>
      <c r="Q166" s="50" t="s">
        <v>610</v>
      </c>
      <c r="R166" s="50" t="s">
        <v>714</v>
      </c>
      <c r="S166" s="50" t="s">
        <v>304</v>
      </c>
      <c r="T166" s="50" t="s">
        <v>18</v>
      </c>
      <c r="U166" s="6" t="s">
        <v>506</v>
      </c>
      <c r="V166" s="6" t="s">
        <v>505</v>
      </c>
      <c r="W166" s="6">
        <v>0</v>
      </c>
      <c r="X166" s="77" t="s">
        <v>613</v>
      </c>
      <c r="Y166" s="77" t="s">
        <v>297</v>
      </c>
      <c r="Z166" s="35"/>
      <c r="AA166" s="35"/>
    </row>
    <row r="167" spans="1:27" ht="159.75" customHeight="1">
      <c r="A167" s="1">
        <v>61</v>
      </c>
      <c r="B167" s="2" t="s">
        <v>7</v>
      </c>
      <c r="C167" s="50" t="s">
        <v>238</v>
      </c>
      <c r="D167" s="1" t="s">
        <v>721</v>
      </c>
      <c r="E167" s="97" t="s">
        <v>722</v>
      </c>
      <c r="F167" s="50" t="s">
        <v>723</v>
      </c>
      <c r="G167" s="50" t="s">
        <v>724</v>
      </c>
      <c r="H167" s="50" t="s">
        <v>725</v>
      </c>
      <c r="I167" s="8" t="s">
        <v>734</v>
      </c>
      <c r="J167" s="50" t="s">
        <v>242</v>
      </c>
      <c r="K167" s="50">
        <v>1</v>
      </c>
      <c r="L167" s="56">
        <v>1651785.71</v>
      </c>
      <c r="M167" s="67">
        <v>1651785.71</v>
      </c>
      <c r="N167" s="56"/>
      <c r="O167" s="56"/>
      <c r="P167" s="56"/>
      <c r="Q167" s="50" t="s">
        <v>341</v>
      </c>
      <c r="R167" s="50" t="s">
        <v>611</v>
      </c>
      <c r="S167" s="50" t="s">
        <v>612</v>
      </c>
      <c r="T167" s="50" t="s">
        <v>18</v>
      </c>
      <c r="U167" s="6" t="s">
        <v>506</v>
      </c>
      <c r="V167" s="6" t="s">
        <v>505</v>
      </c>
      <c r="W167" s="6">
        <v>0</v>
      </c>
      <c r="X167" s="77" t="s">
        <v>613</v>
      </c>
      <c r="Y167" s="77" t="s">
        <v>726</v>
      </c>
      <c r="Z167" s="35"/>
      <c r="AA167" s="35"/>
    </row>
    <row r="168" spans="1:27" ht="159.75" customHeight="1">
      <c r="A168" s="1">
        <v>62</v>
      </c>
      <c r="B168" s="2" t="s">
        <v>7</v>
      </c>
      <c r="C168" s="50" t="s">
        <v>238</v>
      </c>
      <c r="D168" s="1" t="s">
        <v>244</v>
      </c>
      <c r="E168" s="97" t="s">
        <v>245</v>
      </c>
      <c r="F168" s="50" t="s">
        <v>246</v>
      </c>
      <c r="G168" s="50" t="s">
        <v>279</v>
      </c>
      <c r="H168" s="50" t="s">
        <v>246</v>
      </c>
      <c r="I168" s="8" t="s">
        <v>735</v>
      </c>
      <c r="J168" s="50" t="s">
        <v>242</v>
      </c>
      <c r="K168" s="50">
        <v>1</v>
      </c>
      <c r="L168" s="56">
        <v>808000.57142857101</v>
      </c>
      <c r="M168" s="67">
        <v>808000.57142857101</v>
      </c>
      <c r="N168" s="56"/>
      <c r="O168" s="56"/>
      <c r="P168" s="56"/>
      <c r="Q168" s="50" t="s">
        <v>736</v>
      </c>
      <c r="R168" s="50" t="s">
        <v>586</v>
      </c>
      <c r="S168" s="50" t="s">
        <v>733</v>
      </c>
      <c r="T168" s="50" t="s">
        <v>18</v>
      </c>
      <c r="U168" s="6" t="s">
        <v>506</v>
      </c>
      <c r="V168" s="6" t="s">
        <v>505</v>
      </c>
      <c r="W168" s="6">
        <v>0</v>
      </c>
      <c r="X168" s="77" t="s">
        <v>613</v>
      </c>
      <c r="Y168" s="77" t="s">
        <v>737</v>
      </c>
      <c r="Z168" s="35"/>
      <c r="AA168" s="35"/>
    </row>
    <row r="169" spans="1:27" ht="21" customHeight="1">
      <c r="A169" s="99" t="s">
        <v>469</v>
      </c>
      <c r="B169" s="100"/>
      <c r="C169" s="100"/>
      <c r="D169" s="100"/>
      <c r="E169" s="100"/>
      <c r="F169" s="100"/>
      <c r="G169" s="100"/>
      <c r="H169" s="100"/>
      <c r="I169" s="100"/>
      <c r="J169" s="100"/>
      <c r="K169" s="100"/>
      <c r="L169" s="100"/>
      <c r="M169" s="100"/>
      <c r="N169" s="100"/>
      <c r="O169" s="100"/>
      <c r="P169" s="100"/>
      <c r="Q169" s="100"/>
      <c r="R169" s="100"/>
      <c r="S169" s="100"/>
      <c r="T169" s="100"/>
      <c r="U169" s="100"/>
      <c r="V169" s="100"/>
      <c r="W169" s="100"/>
      <c r="X169" s="100"/>
      <c r="Y169" s="101"/>
      <c r="Z169" s="35"/>
      <c r="AA169" s="35"/>
    </row>
    <row r="170" spans="1:27" ht="135" customHeight="1">
      <c r="A170" s="1">
        <v>1</v>
      </c>
      <c r="B170" s="2" t="s">
        <v>7</v>
      </c>
      <c r="C170" s="50" t="s">
        <v>470</v>
      </c>
      <c r="D170" s="1" t="s">
        <v>471</v>
      </c>
      <c r="E170" s="50" t="s">
        <v>472</v>
      </c>
      <c r="F170" s="50" t="s">
        <v>473</v>
      </c>
      <c r="G170" s="50" t="s">
        <v>474</v>
      </c>
      <c r="H170" s="50" t="s">
        <v>475</v>
      </c>
      <c r="I170" s="8" t="s">
        <v>14</v>
      </c>
      <c r="J170" s="50" t="s">
        <v>476</v>
      </c>
      <c r="K170" s="50">
        <v>0</v>
      </c>
      <c r="L170" s="67">
        <v>0</v>
      </c>
      <c r="M170" s="56">
        <v>0</v>
      </c>
      <c r="N170" s="56"/>
      <c r="O170" s="56"/>
      <c r="P170" s="56"/>
      <c r="Q170" s="50" t="s">
        <v>16</v>
      </c>
      <c r="R170" s="50" t="s">
        <v>511</v>
      </c>
      <c r="S170" s="50" t="s">
        <v>406</v>
      </c>
      <c r="T170" s="6" t="s">
        <v>18</v>
      </c>
      <c r="U170" s="6" t="s">
        <v>506</v>
      </c>
      <c r="V170" s="6" t="s">
        <v>505</v>
      </c>
      <c r="W170" s="77" t="s">
        <v>19</v>
      </c>
      <c r="X170" s="77" t="s">
        <v>516</v>
      </c>
      <c r="Y170" s="1"/>
      <c r="Z170" s="35"/>
      <c r="AA170" s="35"/>
    </row>
    <row r="171" spans="1:27" ht="135" customHeight="1">
      <c r="A171" s="1">
        <v>2</v>
      </c>
      <c r="B171" s="2" t="s">
        <v>7</v>
      </c>
      <c r="C171" s="50" t="s">
        <v>469</v>
      </c>
      <c r="D171" s="1" t="s">
        <v>727</v>
      </c>
      <c r="E171" s="50" t="s">
        <v>728</v>
      </c>
      <c r="F171" s="50" t="s">
        <v>728</v>
      </c>
      <c r="G171" s="50" t="s">
        <v>729</v>
      </c>
      <c r="H171" s="50" t="s">
        <v>730</v>
      </c>
      <c r="I171" s="8" t="s">
        <v>340</v>
      </c>
      <c r="J171" s="50" t="s">
        <v>476</v>
      </c>
      <c r="K171" s="50">
        <v>1</v>
      </c>
      <c r="L171" s="67">
        <v>25892.86</v>
      </c>
      <c r="M171" s="56">
        <v>25892.86</v>
      </c>
      <c r="N171" s="56"/>
      <c r="O171" s="56"/>
      <c r="P171" s="56"/>
      <c r="Q171" s="50" t="s">
        <v>731</v>
      </c>
      <c r="R171" s="50" t="s">
        <v>611</v>
      </c>
      <c r="S171" s="50" t="s">
        <v>612</v>
      </c>
      <c r="T171" s="6" t="s">
        <v>130</v>
      </c>
      <c r="U171" s="6" t="s">
        <v>506</v>
      </c>
      <c r="V171" s="6" t="s">
        <v>505</v>
      </c>
      <c r="W171" s="77">
        <v>0</v>
      </c>
      <c r="X171" s="77" t="s">
        <v>613</v>
      </c>
      <c r="Y171" s="1" t="s">
        <v>732</v>
      </c>
      <c r="Z171" s="35"/>
      <c r="AA171" s="35"/>
    </row>
    <row r="172" spans="1:27">
      <c r="D172" s="46"/>
    </row>
    <row r="173" spans="1:27" ht="25.5">
      <c r="D173" s="46"/>
      <c r="F173" s="83" t="s">
        <v>477</v>
      </c>
      <c r="G173" s="120" t="s">
        <v>478</v>
      </c>
      <c r="H173" s="120"/>
      <c r="L173" s="113">
        <f>SUBTOTAL(9,M16:M105)</f>
        <v>7396466.4083038308</v>
      </c>
      <c r="M173" s="113"/>
      <c r="N173" s="89"/>
      <c r="O173" s="89"/>
      <c r="P173" s="89"/>
      <c r="Q173" s="89"/>
      <c r="R173" s="89"/>
    </row>
    <row r="174" spans="1:27" ht="25.5">
      <c r="D174" s="46"/>
      <c r="F174" s="83"/>
      <c r="G174" s="120" t="s">
        <v>479</v>
      </c>
      <c r="H174" s="120"/>
      <c r="L174" s="113">
        <f>SUBTOTAL(9,M107:M168)</f>
        <v>343222124.61559987</v>
      </c>
      <c r="M174" s="113"/>
      <c r="N174" s="89"/>
      <c r="O174" s="89"/>
      <c r="P174" s="89"/>
      <c r="Q174" s="89"/>
      <c r="R174" s="89"/>
    </row>
    <row r="175" spans="1:27" ht="25.5">
      <c r="D175" s="46"/>
      <c r="F175" s="83"/>
      <c r="G175" s="120" t="s">
        <v>480</v>
      </c>
      <c r="H175" s="120"/>
      <c r="L175" s="113">
        <f>M171</f>
        <v>25892.86</v>
      </c>
      <c r="M175" s="113"/>
      <c r="N175" s="89"/>
      <c r="O175" s="89"/>
      <c r="P175" s="89"/>
      <c r="Q175" s="89"/>
      <c r="R175" s="89"/>
    </row>
    <row r="176" spans="1:27" ht="25.5">
      <c r="D176" s="46"/>
      <c r="L176" s="113">
        <f>L173+L174+L175</f>
        <v>350644483.88390374</v>
      </c>
      <c r="M176" s="113"/>
    </row>
    <row r="177" spans="4:4">
      <c r="D177" s="46"/>
    </row>
    <row r="178" spans="4:4">
      <c r="D178" s="46"/>
    </row>
    <row r="179" spans="4:4">
      <c r="D179" s="46"/>
    </row>
    <row r="180" spans="4:4">
      <c r="D180" s="46"/>
    </row>
  </sheetData>
  <autoFilter ref="A14:AB171" xr:uid="{00000000-0009-0000-0000-000000000000}"/>
  <mergeCells count="42">
    <mergeCell ref="L176:M176"/>
    <mergeCell ref="A6:C6"/>
    <mergeCell ref="A7:C7"/>
    <mergeCell ref="A8:C8"/>
    <mergeCell ref="D6:E6"/>
    <mergeCell ref="D8:E8"/>
    <mergeCell ref="D7:E7"/>
    <mergeCell ref="E12:E13"/>
    <mergeCell ref="G173:H173"/>
    <mergeCell ref="G174:H174"/>
    <mergeCell ref="G175:H175"/>
    <mergeCell ref="L173:M173"/>
    <mergeCell ref="L174:M174"/>
    <mergeCell ref="L175:M175"/>
    <mergeCell ref="M9:O9"/>
    <mergeCell ref="A169:Y169"/>
    <mergeCell ref="V12:V13"/>
    <mergeCell ref="F12:F13"/>
    <mergeCell ref="N12:N13"/>
    <mergeCell ref="O12:O13"/>
    <mergeCell ref="R12:R13"/>
    <mergeCell ref="K12:K13"/>
    <mergeCell ref="L12:L13"/>
    <mergeCell ref="M12:M13"/>
    <mergeCell ref="Q12:Q13"/>
    <mergeCell ref="G12:G13"/>
    <mergeCell ref="A106:Y106"/>
    <mergeCell ref="A15:Y15"/>
    <mergeCell ref="Y12:Y13"/>
    <mergeCell ref="X12:X13"/>
    <mergeCell ref="H12:H13"/>
    <mergeCell ref="I12:I13"/>
    <mergeCell ref="J12:J13"/>
    <mergeCell ref="W12:W13"/>
    <mergeCell ref="T12:T13"/>
    <mergeCell ref="C12:C13"/>
    <mergeCell ref="S12:S13"/>
    <mergeCell ref="A12:A13"/>
    <mergeCell ref="B12:B13"/>
    <mergeCell ref="D12:D13"/>
    <mergeCell ref="P12:P13"/>
    <mergeCell ref="U12:U13"/>
  </mergeCells>
  <dataValidations xWindow="881" yWindow="632" count="3">
    <dataValidation allowBlank="1" showInputMessage="1" showErrorMessage="1" prompt="Наименование на государственном языке заполняется автоматически в соответствии с КТРУ" sqref="G119 H140 G135 G137:G140 G148 G41 F120 E117:G117 E150:E151 E170:E171 E136:F136 E133:G133 E118:F118 E80:E105 E153:E167" xr:uid="{00000000-0002-0000-0000-000000000000}"/>
    <dataValidation allowBlank="1" showInputMessage="1" showErrorMessage="1" prompt="Наименование на русском языке заполняется автоматически в соответствии с КТРУ" sqref="F136:G136 E120 E135:E139 F135 H148 H135:H139 F137:F139 H124:H126 E117:F117" xr:uid="{00000000-0002-0000-0000-000001000000}"/>
    <dataValidation allowBlank="1" showInputMessage="1" showErrorMessage="1" prompt="Введите дополнительную характеристику на русском языке" sqref="H149" xr:uid="{00000000-0002-0000-0000-000002000000}"/>
  </dataValidations>
  <hyperlinks>
    <hyperlink ref="G113" r:id="rId1" xr:uid="{00000000-0004-0000-0000-000000000000}"/>
    <hyperlink ref="H113" r:id="rId2" xr:uid="{00000000-0004-0000-0000-000001000000}"/>
    <hyperlink ref="D89" r:id="rId3" display="https://enstru.kz/code_new.jsp?&amp;t=%D1%81%D0%B5%D1%82%D0%B5%D0%B2%D0%B0%D1%8F&amp;s=common&amp;st=all&amp;p=10&amp;n=0&amp;S=261220%2E000&amp;N=%D0%9A%D0%B0%D1%80%D1%82%D0%B0%20%D1%81%D0%B5%D1%82%D0%B5%D0%B2%D0%B0%D1%8F&amp;fk=on&amp;fc=1&amp;fg=1&amp;new=261220.000.000025" xr:uid="{18A066C5-2A37-404B-99CC-24D1E8FD392A}"/>
    <hyperlink ref="D88" r:id="rId4" display="https://enstru.kz/code_new.jsp?&amp;t=%D1%81%D0%B5%D1%82%D0%B5%D0%B2%D0%B0%D1%8F&amp;s=common&amp;st=all&amp;p=10&amp;n=1&amp;S=261220%2E000&amp;N=%D0%9A%D0%B0%D1%80%D1%82%D0%B0%20%D1%81%D0%B5%D1%82%D0%B5%D0%B2%D0%B0%D1%8F&amp;fk=on&amp;fc=1&amp;fg=1&amp;new=261220.000.000032" xr:uid="{DC0AF273-805A-4F7E-A700-F5B903C7F3F9}"/>
    <hyperlink ref="D90" r:id="rId5" display="https://enstru.kz/code_new.jsp?&amp;t=SSD%20%D0%BD%D0%B0%D0%BA%D0%BE%D0%BF%D0%B8%D1%82%D0%B5%D0%BB%D1%8C&amp;s=common&amp;st=all&amp;p=10&amp;n=2&amp;S=262021%2E900&amp;N=%D0%A4%D0%BB%D0%B5%D1%88%2D%D0%BD%D0%B0%D0%BA%D0%BE%D0%BF%D0%B8%D1%82%D0%B5%D0%BB%D1%8C&amp;fk=on&amp;fc=1&amp;fg=1&amp;new=262021.900.000089" xr:uid="{2CD64208-8D29-47C3-A628-56F14709877B}"/>
    <hyperlink ref="D91" r:id="rId6" display="https://enstru.kz/code_new.jsp?&amp;t=%D0%91%D0%BB%D0%BE%D0%BA%20%D0%BF%D0%B8%D1%82%D0%B0%D0%BD%D0%B8%D1%8F%20%D0%B4%D0%BB%D1%8F%20%D0%BA%D0%BE%D0%BC%D0%BF%D1%8C%D1%8E%D1%82%D0%B5%D1%80%D0%B0&amp;s=common&amp;st=all&amp;p=10&amp;n=0&amp;S=262040%2E000&amp;N=%D0%91%D0%BB%D0%BE%D0%BA%20%D0%BF%D0%B8%D1%82%D0%B0%D0%BD%D0%B8%D1%8F&amp;fk=on&amp;fc=1&amp;fg=1&amp;new=262040.000.000130" xr:uid="{81F38F8A-F4E0-4759-9A82-158FCE7C1B50}"/>
    <hyperlink ref="D92" r:id="rId7" display="https://enstru.kz/code_new.jsp?&amp;t=%D0%9A%D0%B0%D0%B1%D0%B5%D0%BB%D1%8C%20HDMI&amp;s=common&amp;st=all&amp;p=10&amp;n=0&amp;S=273213%2E500&amp;N=%D0%9A%D0%B0%D0%B1%D0%B5%D0%BB%D1%8C%20%D1%81%D0%BF%D0%B5%D1%86%D0%B8%D0%B0%D0%BB%D0%B8%D0%B7%D0%B8%D1%80%D0%BE%D0%B2%D0%B0%D0%BD%D0%BD%D1%8B%D0%B9&amp;fk=on&amp;fc=1&amp;fg=1&amp;new=273213.500.000004" xr:uid="{9D35FCDC-A83C-4047-AD7D-FB76AD154EA4}"/>
    <hyperlink ref="D93" r:id="rId8" display="https://enstru.kz/code_new.jsp?&amp;t=%D0%9A%D0%B0%D0%B1%D0%B5%D0%BB%D1%8C%20%D1%81%D0%BF%D0%B5%D1%86%D0%B8%D0%B0%D0%BB%D0%B8%D0%B7%D0%B8%D1%80%D0%BE%D0%B2%D0%B0%D0%BD%D0%BD%D1%8B%D0%B9%20%D1%82%D0%B8%D0%BF%20VGA&amp;s=common&amp;st=all&amp;p=10&amp;n=0&amp;S=273213%2E500&amp;N=%D0%9A%D0%B0%D0%B1%D0%B5%D0%BB%D1%8C%20%D1%81%D0%BF%D0%B5%D1%86%D0%B8%D0%B0%D0%BB%D0%B8%D0%B7%D0%B8%D1%80%D0%BE%D0%B2%D0%B0%D0%BD%D0%BD%D1%8B%D0%B9&amp;fk=on&amp;fc=1&amp;fg=1&amp;new=273213.500.000005" xr:uid="{1A179739-B573-49CF-A648-50A26F9BCAF8}"/>
    <hyperlink ref="D94" r:id="rId9" display="https://enstru.kz/code_new.jsp?&amp;t=%D0%9F%D1%83%D0%BB%D1%8C%D1%82%20%D1%83%D0%BF%D1%80%D0%B0%D0%B2%D0%BB%D0%B5%D0%BD%D0%B8%D1%8F%20%D0%B4%D0%BB%D1%8F%20%D0%BF%D1%80%D0%BE%D0%B2%D0%B5%D0%B4%D0%B5%D0%BD%D0%B8%D1%8F%20%D0%BF%D1%80%D0%B5%D0%B7%D0%B5%D0%BD%D1%82%D0%B0%D1%86%D0%B8%D0%B9,%20%D1%81%20%D0%BB%D0%B0%D0%B7%D0%B5%D1%80%D0%BD%D0%BE%D0%B9%20%D1%83%D0%BA%D0%B0%D0%B7%D0%BA%D0%BE%D0%B9&amp;s=common&amp;st=all&amp;p=10&amp;n=0&amp;S=262040%2E000&amp;N=%D0%9F%D1%83%D0%BB%D1%8C%D1%82%20%D1%83%D0%BF%D1%80%D0%B0%D0%B2%D0%BB%D0%B5%D0%BD%D0%B8%D1%8F&amp;fk=on&amp;fc=1&amp;fg=1&amp;new=262040.000.000196" xr:uid="{7AC14F43-B824-476A-91D2-49E0FFF2143A}"/>
    <hyperlink ref="D95" r:id="rId10" display="https://enstru.kz/code_new.jsp?&amp;t=%D0%94%D0%B8%D1%81%D0%BA%20%D0%B6%D0%B5%D1%81%D1%82%D0%BA%D0%B8%D0%B9%20%D0%B2%D0%BD%D0%B5%D1%88%D0%BD%D0%B8%D0%B9%20%D0%B8%D0%BD%D1%82%D0%B5%D1%80%D1%84%D0%B5%D0%B9%D1%81%20USB%203%2E0%20%D0%B5%D0%BC%D0%BA%D0%BE%D1%81%D1%82%D1%8C%20%D0%B1%D0%BE%D0%BB%D0%B5%D0%B5%203%20%D0%A2%D0%B1,%20%D0%BD%D0%BE%20%D0%BD%D0%B5%20%D0%B1%D0%BE%D0%BB%D0%B5%D0%B5%206%20%D0%A2%D0%B1%20%D1%80%D0%B0%D0%B7%D0%BC%D0%B5%D1%80%203,5%27%27&amp;s=common&amp;st=all&amp;p=10&amp;n=0&amp;S=262021%2E300&amp;N=%D0%94%D0%B8%D1%81%D0%BA%20%D0%B6%D0%B5%D1%81%D1%82%D0%BA%D0%B8%D0%B9%20%D0%B2%D0%BD%D0%B5%D1%88%D0%BD%D0%B8%D0%B9&amp;fk=on&amp;fc=1&amp;fg=1&amp;new=262021.300.000055" xr:uid="{1362DCF7-B46A-41B6-AB53-068993688BBD}"/>
    <hyperlink ref="D96" r:id="rId11" display="https://enstru.kz/code_new.jsp?&amp;t=%D0%94%D0%B8%D1%81%D0%BA%20%D0%B6%D0%B5%D1%81%D1%82%D0%BA%D0%B8%D0%B9%20%D0%B2%D0%BD%D0%B5%D1%88%D0%BD%D0%B8%D0%B9%20%D0%B8%D0%BD%D1%82%D0%B5%D1%80%D1%84%D0%B5%D0%B9%D1%81%20USB%203%2E0%20%D0%B5%D0%BC%D0%BA%D0%BE%D1%81%D1%82%D1%8C%20%D0%B1%D0%BE%D0%BB%D0%B5%D0%B5%20500%20%D0%93%D0%B1,%20%D0%BD%D0%BE%20%D0%BD%D0%B5%20%D0%B1%D0%BE%D0%BB%D0%B5%D0%B5%202%20%D0%A2%D0%B1%20%D1%80%D0%B0%D0%B7%D0%BC%D0%B5%D1%80%203,5%22&amp;s=common&amp;st=all&amp;p=10&amp;n=0&amp;S=262021%2E300&amp;N=%D0%94%D0%B8%D1%81%D0%BA%20%D0%B6%D0%B5%D1%81%D1%82%D0%BA%D0%B8%D0%B9%20%D0%B2%D0%BD%D0%B5%D1%88%D0%BD%D0%B8%D0%B9&amp;fk=on&amp;fc=1&amp;fg=1&amp;new=262021.300.000059" xr:uid="{B208F7B5-BC48-4862-A62B-0FECC9AF8734}"/>
    <hyperlink ref="D97" r:id="rId12" display="https://enstru.kz/code_new.jsp?&amp;t=%D0%A2%D0%B5%D1%81%D1%82%D0%B5%D1%80%20%D0%B4%D0%BB%D1%8F%20%D0%BF%D1%80%D0%BE%D0%B7%D0%B2%D0%BE%D0%BD%D0%BA%D0%B8&amp;s=common&amp;st=all&amp;p=10&amp;n=0&amp;S=265145%2E200&amp;N=%D0%A2%D0%B5%D1%81%D1%82%D0%B5%D1%80&amp;fk=on&amp;fc=1&amp;fg=1&amp;new=265145.200.000012" xr:uid="{4A898628-47C3-4D2C-8DF3-B7B27B4E5CAA}"/>
    <hyperlink ref="D98" r:id="rId13" display="https://enstru.kz/code_new.jsp?&amp;t=%D0%9A%D0%BE%D0%BD%D0%BD%D0%B5%D0%BA%D1%82%D0%BE%D1%80%20%D1%81%D0%B5%D1%80%D0%B8%D0%B8%20RJ&amp;s=common&amp;st=all&amp;p=10&amp;n=0&amp;S=271240%2E900&amp;N=%D0%9A%D0%BE%D0%BD%D0%BD%D0%B5%D0%BA%D1%82%D0%BE%D1%80&amp;fk=on&amp;fc=1&amp;fg=1&amp;new=271240.900.000007" xr:uid="{F4123CED-403E-4D5E-B938-8A6F595FC052}"/>
    <hyperlink ref="D99" r:id="rId14" display="https://enstru.kz/code_new.jsp?&amp;t=%D0%9A%D0%B0%D0%B1%D0%B5%D0%BB%D1%8C%20%D1%81%D0%BF%D0%B5%D1%86%D0%B8%D0%B0%D0%BB%D0%B8%D0%B7%D0%B8%D1%80%D0%BE%D0%B2%D0%B0%D0%BD%D0%BD%D1%8B%D0%B9%20%D1%82%D0%B8%D0%BF%20UTP&amp;s=common&amp;st=all&amp;p=10&amp;n=0&amp;S=273213%2E500,273213%2E700&amp;N=%D0%9A%D0%B0%D0%B1%D0%B5%D0%BB%D1%8C%20%D1%81%D0%BF%D0%B5%D1%86%D0%B8%D0%B0%D0%BB%D0%B8%D0%B7%D0%B8%D1%80%D0%BE%D0%B2%D0%B0%D0%BD%D0%BD%D1%8B%D0%B9&amp;fk=on&amp;fc=1&amp;fg=1&amp;new=273213.500.000002" xr:uid="{648FE7B5-BB0B-4046-AE86-C5B2BBD23282}"/>
    <hyperlink ref="D100" r:id="rId15" display="https://enstru.kz/code_new.jsp?&amp;t=%D0%94%D0%BE%D0%BA%2D%D1%81%D1%82%D0%B0%D0%BD%D1%86%D0%B8%D1%8F&amp;s=common&amp;st=all&amp;p=10&amp;n=0&amp;S=262040%2E000&amp;N=%D0%94%D0%BE%D0%BA%2D%D1%81%D1%82%D0%B0%D0%BD%D1%86%D0%B8%D1%8F&amp;fk=on&amp;fc=1&amp;fg=1&amp;new=262040.000.000144" xr:uid="{2F75CB11-3C90-4D8B-90CB-BBE9A07EFE84}"/>
    <hyperlink ref="D101" r:id="rId16" display="https://enstru.kz/code_new.jsp?&amp;t=%D0%9A%D0%BE%D0%BD%D1%86%D0%B5%D0%BD%D1%82%D1%80%D0%B0%D1%82%D0%BE%D1%80%20USB&amp;s=common&amp;st=all&amp;p=10&amp;n=0&amp;S=262040%2E000&amp;N=%D0%9A%D0%BE%D0%BD%D1%86%D0%B5%D0%BD%D1%82%D1%80%D0%B0%D1%82%D0%BE%D1%80&amp;fk=on&amp;fc=1&amp;fg=1&amp;new=262040.000.000237" xr:uid="{E3FECB6A-C7BF-42AF-99D5-75B67F63D0A2}"/>
    <hyperlink ref="D102" r:id="rId17" display="https://enstru.kz/code_new.jsp?&amp;t=%D0%A2%D0%B5%D1%80%D0%BC%D0%BE%D0%BF%D0%B0%D1%81%D1%82%D0%B0&amp;s=common&amp;st=all&amp;p=10&amp;n=0&amp;S=262040%2E000&amp;N=%D0%A2%D0%B5%D1%80%D0%BC%D0%BE%D0%BF%D0%B0%D1%81%D1%82%D0%B0&amp;fk=on&amp;fc=1&amp;fg=1&amp;new=262040.000.000284" xr:uid="{2E9E9810-E1CD-4DFD-9A8F-87579615C30D}"/>
    <hyperlink ref="D103" r:id="rId18" display="https://enstru.kz/code_new.jsp?&amp;t=%D0%A3%D1%81%D1%82%D1%80%D0%BE%D0%B9%D1%81%D1%82%D0%B2%D0%BE%20%D0%B7%D0%B0%D1%80%D1%8F%D0%B4%D0%BD%D0%BE%D0%B5%20%D0%B4%D0%BB%D1%8F%20%D1%81%D0%BE%D1%82%D0%BE%D0%B2%D0%BE%D0%B3%D0%BE%20%D1%82%D0%B5%D0%BB%D0%B5%D1%84%D0%BE%D0%BD%D0%B0&amp;s=common&amp;st=all&amp;p=10&amp;n=0&amp;S=263030%2E900&amp;N=%D0%A3%D1%81%D1%82%D1%80%D0%BE%D0%B9%D1%81%D1%82%D0%B2%D0%BE%20%D0%B7%D0%B0%D1%80%D1%8F%D0%B4%D0%BD%D0%BE%D0%B5&amp;fk=on&amp;fc=1&amp;fg=1&amp;new=263030.900.000108" xr:uid="{5B6A037C-6A51-4BDB-ACFA-9B38FE9002EC}"/>
    <hyperlink ref="D104" r:id="rId19" display="https://enstru.kz/code_new.jsp?&amp;t=%D0%BA%D0%BE%D0%B2%D1%80%D0%B8%D0%BA%20%D0%B4%D0%BB%D1%8F%20%D0%BC%D1%8B%D1%88%D0%BA%D0%B8%20%D0%B8%D0%B7%20%D1%81%D0%BC%D0%B5%D1%88%D0%B0%D0%BD%D0%BD%D0%BE%D0%B3%D0%BE%20%D0%BC%D0%B0%D1%82%D0%B5%D1%80%D0%B8%D0%B0%D0%BB%D0%B0&amp;s=common&amp;st=all&amp;p=10&amp;n=0&amp;S=221972%2E000&amp;N=%D0%9A%D0%BE%D0%B2%D1%80%D0%B8%D0%BA&amp;fk=on&amp;fc=1&amp;fg=1&amp;new=221972.000.000005" xr:uid="{38680498-D217-4AB8-AE39-FD493261E2A5}"/>
    <hyperlink ref="D105" r:id="rId20" display="https://enstru.kz/code_new.jsp?&amp;t=%D0%93%D0%B0%D1%80%D0%BD%D0%B8%D1%82%D1%83%D1%80%D0%B0%20%D0%B4%D0%BB%D1%8F%20%D1%82%D0%B5%D0%BB%D0%B5%D1%84%D0%BE%D0%BD%D0%BD%D0%BE%D0%B3%D0%BE%20%D0%B0%D0%BF%D0%BF%D0%B0%D1%80%D0%B0%D1%82%D0%B0&amp;s=common&amp;st=all&amp;p=10&amp;n=0&amp;S=264042%2E700&amp;N=%D0%93%D0%B0%D1%80%D0%BD%D0%B8%D1%82%D1%83%D1%80%D0%B0&amp;fk=on&amp;fc=1&amp;fg=1&amp;new=264042.700.000011" xr:uid="{601ED3E0-A8A1-4C14-AABE-1FA2DA152A01}"/>
    <hyperlink ref="D83" r:id="rId21" display="https://enstru.kz/code_new.jsp?&amp;t=%D0%92%D0%B5%D0%B1&amp;s=common&amp;st=all&amp;p=10&amp;n=0&amp;S=263013%2E000&amp;N=%D0%92%D0%B5%D0%B1%2D%D0%BA%D0%B0%D0%BC%D0%B5%D1%80%D0%B0&amp;fk=on&amp;fc=1&amp;fg=1&amp;new=263013.000.000000" xr:uid="{02771F99-6D2E-4A59-B35E-7AE8CE5020A4}"/>
    <hyperlink ref="D84" r:id="rId22" display="https://enstru.kz/code_new.jsp?&amp;t=%D0%A1%D0%B5%D1%82%D0%B5%D0%B2%D0%BE%D0%B9%20%D1%84%D0%B8%D0%BB%D1%8C%D1%82%D1%80&amp;s=common&amp;st=all&amp;p=10&amp;n=0&amp;S=329959%2E900&amp;N=%D0%A4%D0%B8%D0%BB%D1%8C%D1%82%D1%80&amp;fk=on&amp;fc=1&amp;fg=1&amp;new=329959.900.000068" xr:uid="{D5BA5174-9E66-4D12-9CE7-B24A8D3CA202}"/>
    <hyperlink ref="D85" r:id="rId23" display="https://enstru.kz/code_new.jsp?&amp;t=%D0%9A%D0%BB%D0%B0%D0%B2%D0%B8%D0%B0%D1%82%D1%83%D1%80%D0%B0&amp;s=common&amp;st=all&amp;p=10&amp;n=0&amp;S=262016%2E500&amp;N=%D0%9A%D0%BE%D0%BC%D0%BF%D0%BB%D0%B5%D0%BA%D1%82%20%D0%BA%D0%BB%D0%B0%D0%B2%D0%B8%D0%B0%D1%82%D1%83%D1%80%D0%B0%2D%D0%BC%D1%8B%D1%88%D1%8C&amp;fk=on&amp;fc=1&amp;fg=1&amp;new=262016.500.000000" xr:uid="{4A61C499-2CE6-42BF-BCB3-E09D388BB72A}"/>
    <hyperlink ref="D86" r:id="rId24" display="https://enstru.kz/code_new.jsp?&amp;t=%D1%84%D0%BB%D0%B5%D1%88%2D%D0%BD%D0%B0%D0%BA%D0%BE%D0%BF%D0%B8%D1%82%D0%B5%D0%BB%D1%8C%20%D0%B8%D0%BD%D1%82%D0%B5%D1%80%D1%84%D0%B5%D0%B9%D1%81%20usb%203%2E0%20%D0%B5%D0%BC%D0%BA%D0%BE%D1%81%D1%82%D1%8C%20%D0%B1%D0%BE%D0%BB%D0%B5%D0%B5%2016%20%D0%B3%D0%B1,%20%D0%BD%D0%BE%20%D0%BD%D0%B5%20%D0%B1%D0%BE%D0%BB%D0%B5%D0%B5%2064%20%D0%B3%D0%B1&amp;s=common&amp;st=all&amp;p=10&amp;n=0&amp;S=262021%2E900&amp;N=%D0%A4%D0%BB%D0%B5%D1%88%2D%D0%BD%D0%B0%D0%BA%D0%BE%D0%BF%D0%B8%D1%82%D0%B5%D0%BB%D1%8C&amp;fk=on&amp;fc=1&amp;fg=1&amp;new=262021.900.000098" xr:uid="{238EB498-B7E1-4D00-83A9-BFF222D12C27}"/>
    <hyperlink ref="D87" r:id="rId25" display="https://enstru.kz/code_new.jsp?&amp;t=%D0%90%D0%B4%D0%B0%D0%BF%D1%82%D0%B5%D1%80%20USB%20%D0%BF%D0%BE%20%D0%BF%D1%80%D0%BE%D1%82%D0%BE%D0%BA%D0%BE%D0%BB%D1%83%20Wi%2DFi&amp;s=common&amp;st=all&amp;p=10&amp;n=0&amp;S=263040%2E900&amp;N=%D0%90%D0%B4%D0%B0%D0%BF%D1%82%D0%B5%D1%80&amp;fk=on&amp;fc=1&amp;fg=1&amp;new=263040.900.000027" xr:uid="{E9EE3476-AF00-4CDA-8F5D-DDF09AED3342}"/>
    <hyperlink ref="D167" r:id="rId26" display="https://enstru.kz/code_new.jsp?&amp;t=%D0%9F%D1%80%D0%BE%D0%B3%D1%80%D0%B0%D0%BC%D0%BC%D0%BD%D0%BE%D0%B5%20%D0%BE%D0%B1%D0%B5%D1%81%D0%BF%D0%B5%D1%87%D0%B5%D0%BD%D0%B8%D0%B5%20%D0%BE%D1%80%D0%B8%D0%B3%D0%B8%D0%BD%D0%B0%D0%BB%20%D0%BF%D1%80%D0%BE%D0%B3%D1%80%D0%B0%D0%BC%D0%BC%D0%BD%D0%BE%D0%B3%D0%BE%20%D0%BE%D0%B1%D0%B5%D1%81%D0%BF%D0%B5%D1%87%D0%B5%D0%BD%D0%B8%D1%8F%20(%D0%BA%D1%80%D0%BE%D0%BC%D0%B5%20%D1%83%D1%81%D0%BB%D1%83%D0%B3%20%D0%BF%D0%BE%20%D1%80%D0%B0%D0%B7%D1%80%D0%B0%D0%B1%D0%BE%D1%82%D0%BA%D0%B5%20%D0%BF%D1%80%D0%BE%D0%B3%D1%80%D0%B0%D0%BC%D0%BC%D0%BD%D1%8B%D1%85%20%D0%BE%D0%B1%D0%B5%D1%81%D0%BF%D0%B5%D1%87%D0%B5%D0%BD%D0%B8%D0%B8%20%D0%BF%D0%BE%20%D0%B7%D0%B0%D0%BA%D0%B0%D0%B7%D1%83)&amp;s=common&amp;st=all&amp;p=10&amp;n=0&amp;S=620129%2E000&amp;N=%D0%9F%D1%80%D0%BE%D0%B3%D1%80%D0%B0%D0%BC%D0%BC%D0%BD%D0%BE%D0%B5%20%D0%BE%D0%B1%D0%B5%D1%81%D0%BF%D0%B5%D1%87%D0%B5%D0%BD%D0%B8%D0%B5&amp;fk=on&amp;fc=1&amp;fg=1&amp;new=620129.000.000000" xr:uid="{995250F4-3194-4DB2-ACD9-A676360985C7}"/>
    <hyperlink ref="D171" r:id="rId27" display="https://enstru.kz/code.jsp?&amp;t=%D0%A0%D0%B0%D0%B1%D0%BE%D1%82%D1%8B%20%D0%BF%D0%BE%20%D0%B8%D0%B7%D0%B3%D0%BE%D1%82%D0%BE%D0%B2%D0%BB%D0%B5%D0%BD%D0%B8%D1%8E%20%D0%BF%D0%B5%D1%87%D0%B0%D1%82%D0%BD%D1%8B%D1%85%20%D1%84%D0%BE%D1%80%D0%BC/%D0%BF%D0%B5%D1%87%D0%B0%D1%82%D0%B5%D0%B9/%D1%82%D1%80%D0%B0%D1%84%D0%B0%D1%80%D0%B5%D1%82%D0%BE%D0%B2%20%D0%A0%D0%B0%D0%B1%D0%BE%D1%82%D1%8B%20%D0%BF%D0%BE%20%D0%B8%D0%B7%D0%B3%D0%BE%D1%82%D0%BE%D0%B2%D0%BB%D0%B5%D0%BD%D0%B8%D1%8E%20%D0%BF%D0%B5%D1%87%D0%B0%D1%82%D0%BD%D1%8B%D1%85%20%D1%84%D0%BE%D1%80%D0%BC/%D0%BF%D0%B5%D1%87%D0%B0%D1%82%D0%B5%D0%B9/%D1%82%D1%80%D0%B0%D1%84%D0%B0%D1%80%D0%B5%D1%82%D0%BE%D0%B2%20%D0%B8%20%D0%B0%D0%BD%D0%B0%D0%BB%D0%BE%D0%B3%D0%B8%D1%87%D0%BD%D1%8B%D1%85%20%D0%B8%D0%B7%D0%B4%D0%B5%D0%BB%D0%B8%D0%B9%20%D0%A0%D0%B0%D0%B1%D0%BE%D1%82%D1%8B%20%D1%81%D0%B2%D1%8F%D0%B7%D0%B0%D0%BD%D0%BD%D1%8B%D0%B5%20%D1%81%20%D0%B8%D0%B7%D0%B3%D0%BE%D1%82%D0%BE%D0%B2%D0%BB%D0%B5%D0%BD%D0%B8%D0%B5%D0%BC/%D0%BF%D1%80%D0%BE%D0%B8%D0%B7%D0%B2%D0%BE%D0%B4%D1%81%D1%82%D0%B2%D0%BE%D0%BC%20%D1%80%D0%B0%D0%B7%D0%BB%D0%B8%D1%87%D0%BD%D1%8B%D1%85%20%D0%B8%D0%B7%D0%B4%D0%B5%D0%BB%D0%B8%D0%B9%20%D0%B8%20%D0%BE%D0%B1%D0%BE%D1%80%D1%83%D0%B4%D0%BE%D0%B2%D0%B0%D0%BD%D0%B8%D1%8F%20%D0%B1%D1%8B%D1%82%D0%BE%D0%B2%D0%BE%D0%B3%D0%BE/%D0%BF%D1%80%D0%BE%D0%B8%D0%B7%D0%B2%D0%BE%D0%B4%D1%81%D1%82%D0%B2%D0%B5%D0%BD%D0%BD%D0%BE%D0%B3%D0%BE/%D0%B2%D0%BE%D0%B5%D0%BD%D0%BD%D0%BE%D0%B3%D0%BE%20%D0%BD%D0%B0%D0%B7%D0%BD%D0%B0%D1%87%D0%B5%D0%BD%D0%B8%D1%8F&amp;s=common&amp;p=10&amp;n=0&amp;S=181310%2E000&amp;N=%D0%A0%D0%B0%D0%B1%D0%BE%D1%82%D1%8B%20%D0%BF%D0%BE%20%D0%B8%D0%B7%D0%B3%D0%BE%D1%82%D0%BE%D0%B2%D0%BB%D0%B5%D0%BD%D0%B8%D1%8E%20%D0%BF%D0%B5%D1%87%D0%B0%D1%82%D0%BD%D1%8B%D1%85%20%D1%84%D0%BE%D1%80%D0%BC/%D0%BF%D0%B5%D1%87%D0%B0%D1%82%D0%B5%D0%B9/%D1%82%D1%80%D0%B0%D1%84%D0%B0%D1%80%D0%B5%D1%82%D0%BE%D0%B2&amp;fc=1&amp;fg=0&amp;new=18.13.10.000.001.00.0999.000000000000" xr:uid="{E386E564-B6E5-4650-9D0D-008DC6DD98D6}"/>
  </hyperlinks>
  <pageMargins left="0.39370078740157483" right="0.19685039370078741" top="0.19685039370078741" bottom="0.19685039370078741" header="0.31496062992125984" footer="0.31496062992125984"/>
  <pageSetup paperSize="9" scale="20" fitToHeight="0" orientation="landscape" r:id="rId28"/>
  <legacyDrawing r:id="rId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B7FF8-4C2D-45E0-BBCA-755A3FACCCB6}">
  <dimension ref="A3:J49"/>
  <sheetViews>
    <sheetView topLeftCell="A27" workbookViewId="0">
      <selection activeCell="H29" sqref="H27:H49"/>
    </sheetView>
  </sheetViews>
  <sheetFormatPr defaultRowHeight="15"/>
  <sheetData>
    <row r="3" spans="1:10">
      <c r="A3">
        <v>3</v>
      </c>
      <c r="B3">
        <v>12491.071428571428</v>
      </c>
      <c r="C3">
        <v>33458.227040816324</v>
      </c>
      <c r="E3">
        <v>3</v>
      </c>
      <c r="F3">
        <v>12491.071428571428</v>
      </c>
      <c r="G3">
        <v>33458.227040816324</v>
      </c>
      <c r="H3" t="b">
        <f>A3=E3</f>
        <v>1</v>
      </c>
      <c r="I3" t="b">
        <f>B3=F3</f>
        <v>1</v>
      </c>
      <c r="J3" t="b">
        <f>C3=G3</f>
        <v>1</v>
      </c>
    </row>
    <row r="4" spans="1:10">
      <c r="A4">
        <v>15</v>
      </c>
      <c r="B4">
        <v>3562.4999999999991</v>
      </c>
      <c r="C4">
        <v>47712.053571428551</v>
      </c>
      <c r="E4">
        <v>15</v>
      </c>
      <c r="F4">
        <v>3562.4999999999991</v>
      </c>
      <c r="G4">
        <v>47712.053571428551</v>
      </c>
      <c r="H4" t="b">
        <f t="shared" ref="H4:H25" si="0">A4=E4</f>
        <v>1</v>
      </c>
      <c r="I4" t="b">
        <f t="shared" ref="I4:I25" si="1">B4=F4</f>
        <v>1</v>
      </c>
      <c r="J4" t="b">
        <f t="shared" ref="J4:J25" si="2">C4=G4</f>
        <v>1</v>
      </c>
    </row>
    <row r="5" spans="1:10">
      <c r="A5">
        <v>9</v>
      </c>
      <c r="B5">
        <v>7364.7959183673456</v>
      </c>
      <c r="C5">
        <v>59181.395772594733</v>
      </c>
      <c r="E5">
        <v>9</v>
      </c>
      <c r="F5">
        <v>7364.7959183673456</v>
      </c>
      <c r="G5">
        <v>59181.395772594733</v>
      </c>
      <c r="H5" t="b">
        <f t="shared" si="0"/>
        <v>1</v>
      </c>
      <c r="I5" t="b">
        <f t="shared" si="1"/>
        <v>1</v>
      </c>
      <c r="J5" t="b">
        <f t="shared" si="2"/>
        <v>1</v>
      </c>
    </row>
    <row r="6" spans="1:10">
      <c r="A6">
        <v>5</v>
      </c>
      <c r="B6">
        <v>2312.5</v>
      </c>
      <c r="C6">
        <v>10323.660714285714</v>
      </c>
      <c r="E6">
        <v>5</v>
      </c>
      <c r="F6">
        <v>2312.5</v>
      </c>
      <c r="G6">
        <v>10323.660714285714</v>
      </c>
      <c r="H6" t="b">
        <f t="shared" si="0"/>
        <v>1</v>
      </c>
      <c r="I6" t="b">
        <f t="shared" si="1"/>
        <v>1</v>
      </c>
      <c r="J6" t="b">
        <f t="shared" si="2"/>
        <v>1</v>
      </c>
    </row>
    <row r="7" spans="1:10">
      <c r="A7">
        <v>4</v>
      </c>
      <c r="B7">
        <v>4518.9504373177851</v>
      </c>
      <c r="C7">
        <v>16139.108704706374</v>
      </c>
      <c r="E7">
        <v>4</v>
      </c>
      <c r="F7">
        <v>4518.9504373177851</v>
      </c>
      <c r="G7">
        <v>16139.108704706374</v>
      </c>
      <c r="H7" t="b">
        <f t="shared" si="0"/>
        <v>1</v>
      </c>
      <c r="I7" t="b">
        <f t="shared" si="1"/>
        <v>1</v>
      </c>
      <c r="J7" t="b">
        <f t="shared" si="2"/>
        <v>1</v>
      </c>
    </row>
    <row r="8" spans="1:10">
      <c r="A8">
        <v>3</v>
      </c>
      <c r="B8">
        <v>4901.7857142857138</v>
      </c>
      <c r="C8">
        <v>13129.783163265303</v>
      </c>
      <c r="E8">
        <v>3</v>
      </c>
      <c r="F8">
        <v>4901.7857142857138</v>
      </c>
      <c r="G8">
        <v>13129.783163265303</v>
      </c>
      <c r="H8" t="b">
        <f t="shared" si="0"/>
        <v>1</v>
      </c>
      <c r="I8" t="b">
        <f t="shared" si="1"/>
        <v>1</v>
      </c>
      <c r="J8" t="b">
        <f t="shared" si="2"/>
        <v>1</v>
      </c>
    </row>
    <row r="9" spans="1:10">
      <c r="A9">
        <v>2</v>
      </c>
      <c r="B9">
        <v>4812.4999999999991</v>
      </c>
      <c r="C9">
        <v>8593.7499999999982</v>
      </c>
      <c r="E9">
        <v>2</v>
      </c>
      <c r="F9">
        <v>4812.4999999999991</v>
      </c>
      <c r="G9">
        <v>8593.7499999999982</v>
      </c>
      <c r="H9" t="b">
        <f t="shared" si="0"/>
        <v>1</v>
      </c>
      <c r="I9" t="b">
        <f t="shared" si="1"/>
        <v>1</v>
      </c>
      <c r="J9" t="b">
        <f t="shared" si="2"/>
        <v>1</v>
      </c>
    </row>
    <row r="10" spans="1:10">
      <c r="A10">
        <v>3</v>
      </c>
      <c r="B10">
        <v>19553.571428571428</v>
      </c>
      <c r="C10">
        <v>52375.637755102034</v>
      </c>
      <c r="E10">
        <v>3</v>
      </c>
      <c r="F10">
        <v>19553.571428571428</v>
      </c>
      <c r="G10">
        <v>52375.637755102034</v>
      </c>
      <c r="H10" t="b">
        <f t="shared" si="0"/>
        <v>1</v>
      </c>
      <c r="I10" t="b">
        <f t="shared" si="1"/>
        <v>1</v>
      </c>
      <c r="J10" t="b">
        <f t="shared" si="2"/>
        <v>1</v>
      </c>
    </row>
    <row r="11" spans="1:10">
      <c r="A11">
        <v>1</v>
      </c>
      <c r="B11">
        <v>11874.999999999998</v>
      </c>
      <c r="C11">
        <v>10602.678571428569</v>
      </c>
      <c r="E11">
        <v>1</v>
      </c>
      <c r="F11">
        <v>11874.999999999998</v>
      </c>
      <c r="G11">
        <v>10602.678571428569</v>
      </c>
      <c r="H11" t="b">
        <f t="shared" si="0"/>
        <v>1</v>
      </c>
      <c r="I11" t="b">
        <f t="shared" si="1"/>
        <v>1</v>
      </c>
      <c r="J11" t="b">
        <f t="shared" si="2"/>
        <v>1</v>
      </c>
    </row>
    <row r="12" spans="1:10">
      <c r="A12">
        <v>1</v>
      </c>
      <c r="B12">
        <v>11517.857142857141</v>
      </c>
      <c r="C12">
        <v>10283.80102040816</v>
      </c>
      <c r="E12">
        <v>1</v>
      </c>
      <c r="F12">
        <v>11517.857142857141</v>
      </c>
      <c r="G12">
        <v>10283.80102040816</v>
      </c>
      <c r="H12" t="b">
        <f t="shared" si="0"/>
        <v>1</v>
      </c>
      <c r="I12" t="b">
        <f t="shared" si="1"/>
        <v>1</v>
      </c>
      <c r="J12" t="b">
        <f t="shared" si="2"/>
        <v>1</v>
      </c>
    </row>
    <row r="13" spans="1:10">
      <c r="A13">
        <v>1</v>
      </c>
      <c r="B13">
        <v>3562.4999999999995</v>
      </c>
      <c r="C13">
        <v>3180.8035714285706</v>
      </c>
      <c r="E13">
        <v>1</v>
      </c>
      <c r="F13">
        <v>3562.4999999999995</v>
      </c>
      <c r="G13">
        <v>3180.8035714285706</v>
      </c>
      <c r="H13" t="b">
        <f t="shared" si="0"/>
        <v>1</v>
      </c>
      <c r="I13" t="b">
        <f t="shared" si="1"/>
        <v>1</v>
      </c>
      <c r="J13" t="b">
        <f t="shared" si="2"/>
        <v>1</v>
      </c>
    </row>
    <row r="14" spans="1:10">
      <c r="A14">
        <v>1</v>
      </c>
      <c r="B14">
        <v>17410.714285714283</v>
      </c>
      <c r="C14">
        <v>15545.280612244893</v>
      </c>
      <c r="E14">
        <v>1</v>
      </c>
      <c r="F14">
        <v>17410.714285714283</v>
      </c>
      <c r="G14">
        <v>15545.280612244893</v>
      </c>
      <c r="H14" t="b">
        <f t="shared" si="0"/>
        <v>1</v>
      </c>
      <c r="I14" t="b">
        <f t="shared" si="1"/>
        <v>1</v>
      </c>
      <c r="J14" t="b">
        <f t="shared" si="2"/>
        <v>1</v>
      </c>
    </row>
    <row r="15" spans="1:10">
      <c r="A15">
        <v>1</v>
      </c>
      <c r="B15">
        <v>51696.428571428565</v>
      </c>
      <c r="C15">
        <v>46157.525510204068</v>
      </c>
      <c r="E15">
        <v>1</v>
      </c>
      <c r="F15">
        <v>51696.428571428565</v>
      </c>
      <c r="G15">
        <v>46157.525510204068</v>
      </c>
      <c r="H15" t="b">
        <f t="shared" si="0"/>
        <v>1</v>
      </c>
      <c r="I15" t="b">
        <f t="shared" si="1"/>
        <v>1</v>
      </c>
      <c r="J15" t="b">
        <f t="shared" si="2"/>
        <v>1</v>
      </c>
    </row>
    <row r="16" spans="1:10">
      <c r="A16">
        <v>1</v>
      </c>
      <c r="B16">
        <v>21339.285714285714</v>
      </c>
      <c r="C16">
        <v>19052.933673469386</v>
      </c>
      <c r="E16">
        <v>1</v>
      </c>
      <c r="F16">
        <v>21339.285714285714</v>
      </c>
      <c r="G16">
        <v>19052.933673469386</v>
      </c>
      <c r="H16" t="b">
        <f t="shared" si="0"/>
        <v>1</v>
      </c>
      <c r="I16" t="b">
        <f t="shared" si="1"/>
        <v>1</v>
      </c>
      <c r="J16" t="b">
        <f t="shared" si="2"/>
        <v>1</v>
      </c>
    </row>
    <row r="17" spans="1:10">
      <c r="A17">
        <v>1</v>
      </c>
      <c r="B17">
        <v>5794.6428571428569</v>
      </c>
      <c r="C17">
        <v>5173.7882653061215</v>
      </c>
      <c r="E17">
        <v>1</v>
      </c>
      <c r="F17">
        <v>5794.6428571428569</v>
      </c>
      <c r="G17">
        <v>5173.7882653061215</v>
      </c>
      <c r="H17" t="b">
        <f t="shared" si="0"/>
        <v>1</v>
      </c>
      <c r="I17" t="b">
        <f t="shared" si="1"/>
        <v>1</v>
      </c>
      <c r="J17" t="b">
        <f t="shared" si="2"/>
        <v>1</v>
      </c>
    </row>
    <row r="18" spans="1:10">
      <c r="A18">
        <v>100</v>
      </c>
      <c r="B18">
        <v>35.714285714285708</v>
      </c>
      <c r="C18">
        <v>3188.7755102040805</v>
      </c>
      <c r="E18">
        <v>100</v>
      </c>
      <c r="F18">
        <v>35.714285714285708</v>
      </c>
      <c r="G18">
        <v>3188.7755102040805</v>
      </c>
      <c r="H18" t="b">
        <f t="shared" si="0"/>
        <v>1</v>
      </c>
      <c r="I18" t="b">
        <f t="shared" si="1"/>
        <v>1</v>
      </c>
      <c r="J18" t="b">
        <f t="shared" si="2"/>
        <v>1</v>
      </c>
    </row>
    <row r="19" spans="1:10">
      <c r="A19">
        <v>1</v>
      </c>
      <c r="B19">
        <v>54464.28571428571</v>
      </c>
      <c r="C19">
        <v>48628.826530612234</v>
      </c>
      <c r="E19">
        <v>1</v>
      </c>
      <c r="F19">
        <v>54464.28571428571</v>
      </c>
      <c r="G19">
        <v>48628.826530612234</v>
      </c>
      <c r="H19" t="b">
        <f t="shared" si="0"/>
        <v>1</v>
      </c>
      <c r="I19" t="b">
        <f t="shared" si="1"/>
        <v>1</v>
      </c>
      <c r="J19" t="b">
        <f t="shared" si="2"/>
        <v>1</v>
      </c>
    </row>
    <row r="20" spans="1:10">
      <c r="A20">
        <v>1</v>
      </c>
      <c r="B20">
        <v>17325.892857142855</v>
      </c>
      <c r="C20">
        <v>15469.547193877548</v>
      </c>
      <c r="E20">
        <v>1</v>
      </c>
      <c r="F20">
        <v>17325.892857142855</v>
      </c>
      <c r="G20">
        <v>15469.547193877548</v>
      </c>
      <c r="H20" t="b">
        <f t="shared" si="0"/>
        <v>1</v>
      </c>
      <c r="I20" t="b">
        <f t="shared" si="1"/>
        <v>1</v>
      </c>
      <c r="J20" t="b">
        <f t="shared" si="2"/>
        <v>1</v>
      </c>
    </row>
    <row r="21" spans="1:10">
      <c r="A21">
        <v>1</v>
      </c>
      <c r="B21">
        <v>6241.0714285714275</v>
      </c>
      <c r="C21">
        <v>5572.3852040816309</v>
      </c>
      <c r="E21">
        <v>1</v>
      </c>
      <c r="F21">
        <v>6241.0714285714275</v>
      </c>
      <c r="G21">
        <v>5572.3852040816309</v>
      </c>
      <c r="H21" t="b">
        <f t="shared" si="0"/>
        <v>1</v>
      </c>
      <c r="I21" t="b">
        <f t="shared" si="1"/>
        <v>1</v>
      </c>
      <c r="J21" t="b">
        <f t="shared" si="2"/>
        <v>1</v>
      </c>
    </row>
    <row r="22" spans="1:10">
      <c r="A22">
        <v>1</v>
      </c>
      <c r="B22">
        <v>705.35714285714278</v>
      </c>
      <c r="C22">
        <v>629.78316326530603</v>
      </c>
      <c r="E22">
        <v>1</v>
      </c>
      <c r="F22">
        <v>705.35714285714278</v>
      </c>
      <c r="G22">
        <v>629.78316326530603</v>
      </c>
      <c r="H22" t="b">
        <f t="shared" si="0"/>
        <v>1</v>
      </c>
      <c r="I22" t="b">
        <f t="shared" si="1"/>
        <v>1</v>
      </c>
      <c r="J22" t="b">
        <f t="shared" si="2"/>
        <v>1</v>
      </c>
    </row>
    <row r="23" spans="1:10">
      <c r="A23">
        <v>2</v>
      </c>
      <c r="B23">
        <v>24821.428571428569</v>
      </c>
      <c r="C23">
        <v>44323.979591836724</v>
      </c>
      <c r="E23">
        <v>2</v>
      </c>
      <c r="F23">
        <v>24821.428571428569</v>
      </c>
      <c r="G23">
        <v>44323.979591836724</v>
      </c>
      <c r="H23" t="b">
        <f t="shared" si="0"/>
        <v>1</v>
      </c>
      <c r="I23" t="b">
        <f t="shared" si="1"/>
        <v>1</v>
      </c>
      <c r="J23" t="b">
        <f t="shared" si="2"/>
        <v>1</v>
      </c>
    </row>
    <row r="24" spans="1:10">
      <c r="A24">
        <v>20</v>
      </c>
      <c r="B24">
        <v>2133.9285714285711</v>
      </c>
      <c r="C24">
        <v>38105.867346938765</v>
      </c>
      <c r="E24">
        <v>20</v>
      </c>
      <c r="F24">
        <v>2133.9285714285711</v>
      </c>
      <c r="G24">
        <v>38105.867346938765</v>
      </c>
      <c r="H24" t="b">
        <f t="shared" si="0"/>
        <v>1</v>
      </c>
      <c r="I24" t="b">
        <f t="shared" si="1"/>
        <v>1</v>
      </c>
      <c r="J24" t="b">
        <f t="shared" si="2"/>
        <v>1</v>
      </c>
    </row>
    <row r="25" spans="1:10">
      <c r="A25">
        <v>3</v>
      </c>
      <c r="B25">
        <v>4008.9285714285711</v>
      </c>
      <c r="C25">
        <v>10738.201530612243</v>
      </c>
      <c r="E25">
        <v>3</v>
      </c>
      <c r="F25">
        <v>4008.9285714285711</v>
      </c>
      <c r="G25">
        <v>10738.201530612243</v>
      </c>
      <c r="H25" t="b">
        <f t="shared" si="0"/>
        <v>1</v>
      </c>
      <c r="I25" t="b">
        <f t="shared" si="1"/>
        <v>1</v>
      </c>
      <c r="J25" t="b">
        <f t="shared" si="2"/>
        <v>1</v>
      </c>
    </row>
    <row r="27" spans="1:10">
      <c r="E27">
        <v>3</v>
      </c>
      <c r="F27">
        <v>12491.071428571428</v>
      </c>
      <c r="G27">
        <v>33458.227040816324</v>
      </c>
      <c r="H27" t="b">
        <f>E3=E27</f>
        <v>1</v>
      </c>
    </row>
    <row r="28" spans="1:10">
      <c r="E28">
        <v>15</v>
      </c>
      <c r="F28">
        <v>3562.4999999999991</v>
      </c>
      <c r="G28">
        <v>47712.053571428551</v>
      </c>
      <c r="H28" t="b">
        <f t="shared" ref="H28:H49" si="3">E4=E28</f>
        <v>1</v>
      </c>
    </row>
    <row r="29" spans="1:10">
      <c r="E29">
        <v>9</v>
      </c>
      <c r="F29">
        <v>7364.7959183673456</v>
      </c>
      <c r="G29">
        <v>59181.395772594733</v>
      </c>
      <c r="H29" t="b">
        <f t="shared" si="3"/>
        <v>1</v>
      </c>
    </row>
    <row r="30" spans="1:10">
      <c r="E30">
        <v>5</v>
      </c>
      <c r="F30">
        <v>2312.5</v>
      </c>
      <c r="G30">
        <v>10323.660714285714</v>
      </c>
      <c r="H30" t="b">
        <f t="shared" si="3"/>
        <v>1</v>
      </c>
    </row>
    <row r="31" spans="1:10">
      <c r="E31">
        <v>4</v>
      </c>
      <c r="F31">
        <v>4518.9504373177851</v>
      </c>
      <c r="G31">
        <v>16139.108704706374</v>
      </c>
      <c r="H31" t="b">
        <f t="shared" si="3"/>
        <v>1</v>
      </c>
    </row>
    <row r="32" spans="1:10">
      <c r="E32">
        <v>3</v>
      </c>
      <c r="F32">
        <v>4901.7857142857138</v>
      </c>
      <c r="G32">
        <v>13129.783163265303</v>
      </c>
      <c r="H32" t="b">
        <f t="shared" si="3"/>
        <v>1</v>
      </c>
    </row>
    <row r="33" spans="5:8">
      <c r="E33">
        <v>2</v>
      </c>
      <c r="F33">
        <v>4812.4999999999991</v>
      </c>
      <c r="G33">
        <v>8593.7499999999982</v>
      </c>
      <c r="H33" t="b">
        <f t="shared" si="3"/>
        <v>1</v>
      </c>
    </row>
    <row r="34" spans="5:8">
      <c r="E34">
        <v>3</v>
      </c>
      <c r="F34">
        <v>19553.571428571428</v>
      </c>
      <c r="G34">
        <v>52375.637755102034</v>
      </c>
      <c r="H34" t="b">
        <f t="shared" si="3"/>
        <v>1</v>
      </c>
    </row>
    <row r="35" spans="5:8">
      <c r="E35">
        <v>1</v>
      </c>
      <c r="F35">
        <v>11874.999999999998</v>
      </c>
      <c r="G35">
        <v>10602.678571428569</v>
      </c>
      <c r="H35" t="b">
        <f t="shared" si="3"/>
        <v>1</v>
      </c>
    </row>
    <row r="36" spans="5:8">
      <c r="E36">
        <v>1</v>
      </c>
      <c r="F36">
        <v>11517.857142857141</v>
      </c>
      <c r="G36">
        <v>10283.80102040816</v>
      </c>
      <c r="H36" t="b">
        <f t="shared" si="3"/>
        <v>1</v>
      </c>
    </row>
    <row r="37" spans="5:8">
      <c r="E37">
        <v>1</v>
      </c>
      <c r="F37">
        <v>3562.4999999999995</v>
      </c>
      <c r="G37">
        <v>3180.8035714285706</v>
      </c>
      <c r="H37" t="b">
        <f t="shared" si="3"/>
        <v>1</v>
      </c>
    </row>
    <row r="38" spans="5:8">
      <c r="E38">
        <v>1</v>
      </c>
      <c r="F38">
        <v>17410.714285714283</v>
      </c>
      <c r="G38">
        <v>15545.280612244893</v>
      </c>
      <c r="H38" t="b">
        <f t="shared" si="3"/>
        <v>1</v>
      </c>
    </row>
    <row r="39" spans="5:8">
      <c r="E39">
        <v>1</v>
      </c>
      <c r="F39">
        <v>51696.428571428565</v>
      </c>
      <c r="G39">
        <v>46157.525510204068</v>
      </c>
      <c r="H39" t="b">
        <f t="shared" si="3"/>
        <v>1</v>
      </c>
    </row>
    <row r="40" spans="5:8">
      <c r="E40">
        <v>1</v>
      </c>
      <c r="F40">
        <v>21339.285714285714</v>
      </c>
      <c r="G40">
        <v>19052.933673469386</v>
      </c>
      <c r="H40" t="b">
        <f t="shared" si="3"/>
        <v>1</v>
      </c>
    </row>
    <row r="41" spans="5:8">
      <c r="E41">
        <v>1</v>
      </c>
      <c r="F41">
        <v>5794.6428571428569</v>
      </c>
      <c r="G41">
        <v>5173.7882653061215</v>
      </c>
      <c r="H41" t="b">
        <f t="shared" si="3"/>
        <v>1</v>
      </c>
    </row>
    <row r="42" spans="5:8">
      <c r="E42">
        <v>100</v>
      </c>
      <c r="F42">
        <v>35.714285714285708</v>
      </c>
      <c r="G42">
        <v>3188.7755102040805</v>
      </c>
      <c r="H42" t="b">
        <f t="shared" si="3"/>
        <v>1</v>
      </c>
    </row>
    <row r="43" spans="5:8">
      <c r="E43">
        <v>1</v>
      </c>
      <c r="F43">
        <v>54464.28571428571</v>
      </c>
      <c r="G43">
        <v>48628.826530612234</v>
      </c>
      <c r="H43" t="b">
        <f t="shared" si="3"/>
        <v>1</v>
      </c>
    </row>
    <row r="44" spans="5:8">
      <c r="E44">
        <v>1</v>
      </c>
      <c r="F44">
        <v>17325.892857142855</v>
      </c>
      <c r="G44">
        <v>15469.547193877548</v>
      </c>
      <c r="H44" t="b">
        <f t="shared" si="3"/>
        <v>1</v>
      </c>
    </row>
    <row r="45" spans="5:8">
      <c r="E45">
        <v>1</v>
      </c>
      <c r="F45">
        <v>6241.0714285714275</v>
      </c>
      <c r="G45">
        <v>5572.3852040816309</v>
      </c>
      <c r="H45" t="b">
        <f t="shared" si="3"/>
        <v>1</v>
      </c>
    </row>
    <row r="46" spans="5:8">
      <c r="E46">
        <v>1</v>
      </c>
      <c r="F46">
        <v>705.35714285714278</v>
      </c>
      <c r="G46">
        <v>629.78316326530603</v>
      </c>
      <c r="H46" t="b">
        <f t="shared" si="3"/>
        <v>1</v>
      </c>
    </row>
    <row r="47" spans="5:8">
      <c r="E47">
        <v>2</v>
      </c>
      <c r="F47">
        <v>24821.428571428569</v>
      </c>
      <c r="G47">
        <v>44323.979591836724</v>
      </c>
      <c r="H47" t="b">
        <f t="shared" si="3"/>
        <v>1</v>
      </c>
    </row>
    <row r="48" spans="5:8">
      <c r="E48">
        <v>20</v>
      </c>
      <c r="F48">
        <v>2133.9285714285711</v>
      </c>
      <c r="G48">
        <v>38105.867346938765</v>
      </c>
      <c r="H48" t="b">
        <f t="shared" si="3"/>
        <v>1</v>
      </c>
    </row>
    <row r="49" spans="5:8">
      <c r="E49">
        <v>3</v>
      </c>
      <c r="F49">
        <v>4008.9285714285711</v>
      </c>
      <c r="G49">
        <v>10738.201530612243</v>
      </c>
      <c r="H49" t="b">
        <f t="shared" si="3"/>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Лист1</vt:lpstr>
      <vt:lpstr>Лист2</vt:lpstr>
      <vt:lpstr>Лист1!Область_печати</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Mukhit</dc:creator>
  <cp:keywords/>
  <dc:description/>
  <cp:lastModifiedBy>Madina Urazova</cp:lastModifiedBy>
  <cp:revision/>
  <dcterms:created xsi:type="dcterms:W3CDTF">2014-12-18T09:44:40Z</dcterms:created>
  <dcterms:modified xsi:type="dcterms:W3CDTF">2020-12-02T09:16:00Z</dcterms:modified>
  <cp:category/>
  <cp:contentStatus/>
</cp:coreProperties>
</file>